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5"/>
  </bookViews>
  <sheets>
    <sheet name="IS" sheetId="1" r:id="rId1"/>
    <sheet name="BS" sheetId="2" r:id="rId2"/>
    <sheet name="SOCIE" sheetId="3" r:id="rId3"/>
    <sheet name="CF" sheetId="4" r:id="rId4"/>
    <sheet name="NOTES(1)" sheetId="5" r:id="rId5"/>
    <sheet name="NOTES(2)" sheetId="6" r:id="rId6"/>
  </sheets>
  <definedNames>
    <definedName name="_xlnm.Print_Area" localSheetId="1">'BS'!$A$1:$H$60</definedName>
    <definedName name="_xlnm.Print_Area" localSheetId="3">'CF'!$A$1:$H$73</definedName>
    <definedName name="_xlnm.Print_Area" localSheetId="0">'IS'!$A$1:$L$38</definedName>
    <definedName name="_xlnm.Print_Area" localSheetId="4">'NOTES(1)'!$A$1:$J$100</definedName>
    <definedName name="_xlnm.Print_Area" localSheetId="5">'NOTES(2)'!$A$1:$J$305</definedName>
    <definedName name="_xlnm.Print_Area" localSheetId="2">'SOCIE'!$A$1:$J$54</definedName>
  </definedNames>
  <calcPr fullCalcOnLoad="1"/>
</workbook>
</file>

<file path=xl/sharedStrings.xml><?xml version="1.0" encoding="utf-8"?>
<sst xmlns="http://schemas.openxmlformats.org/spreadsheetml/2006/main" count="360" uniqueCount="263">
  <si>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</si>
  <si>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</si>
  <si>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</si>
  <si>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</si>
  <si>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</si>
  <si>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</si>
  <si>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</si>
  <si>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</si>
  <si>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</si>
  <si>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</si>
  <si>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</si>
  <si>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</si>
  <si>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(restated)</t>
  </si>
  <si>
    <t xml:space="preserve"> </t>
  </si>
  <si>
    <t>ASSETS</t>
  </si>
  <si>
    <t>Non-Current Assets</t>
  </si>
  <si>
    <t>Investments in associates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</si>
  <si>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</si>
  <si>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</si>
  <si>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</si>
  <si>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</si>
  <si>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</si>
  <si>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</si>
  <si>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</si>
  <si>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</si>
  <si>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</si>
  <si>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</si>
  <si>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</si>
  <si>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</si>
  <si>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</si>
  <si>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Retained profits</t>
  </si>
  <si>
    <t>Replanting expenses</t>
  </si>
  <si>
    <t>Development expenditure</t>
  </si>
  <si>
    <t>Deferred tax liabilities</t>
  </si>
  <si>
    <t>Distributable</t>
  </si>
  <si>
    <t>Share</t>
  </si>
  <si>
    <t>Revaluation</t>
  </si>
  <si>
    <t>Retained</t>
  </si>
  <si>
    <t>Capital</t>
  </si>
  <si>
    <t>Premium</t>
  </si>
  <si>
    <t>Reserve</t>
  </si>
  <si>
    <t>Profits</t>
  </si>
  <si>
    <t>Total</t>
  </si>
  <si>
    <t>Realisation of revaluation</t>
  </si>
  <si>
    <t xml:space="preserve">  reserve upon depreciation</t>
  </si>
  <si>
    <t>Cash Flows From Operating Activities</t>
  </si>
  <si>
    <t>Adjustments for:</t>
  </si>
  <si>
    <t>Depreciation</t>
  </si>
  <si>
    <t>Gain on disposal of other investments</t>
  </si>
  <si>
    <t>Gain on disposal of property, plant and equipment</t>
  </si>
  <si>
    <t>Property, plant and equipment written off</t>
  </si>
  <si>
    <t>Interest income</t>
  </si>
  <si>
    <t>Operating profit before working capital changes</t>
  </si>
  <si>
    <t>Cash generated from operations</t>
  </si>
  <si>
    <t>Dividends received from associates</t>
  </si>
  <si>
    <t>Dividends received from other investments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</si>
  <si>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</si>
  <si>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</si>
  <si>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</si>
  <si>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</si>
  <si>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</si>
  <si>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</si>
  <si>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</si>
  <si>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</si>
  <si>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</si>
  <si>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cash used in investing activities</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</si>
  <si>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</si>
  <si>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</si>
  <si>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</si>
  <si>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</si>
  <si>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</si>
  <si>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</si>
  <si>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</si>
  <si>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</si>
  <si>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Non-Current Liabilities</t>
  </si>
  <si>
    <t>Current Liabilities</t>
  </si>
  <si>
    <t>Trade payables</t>
  </si>
  <si>
    <t>Other payables</t>
  </si>
  <si>
    <t>Tax payable</t>
  </si>
  <si>
    <t>Total liabilities</t>
  </si>
  <si>
    <t>TOTAL EQUITY AND LIABILITIES</t>
  </si>
  <si>
    <t>Non-distributable</t>
  </si>
  <si>
    <r>
      <t xml:space="preserve">UNITED MALACCA BERHAD </t>
    </r>
    <r>
      <rPr>
        <b/>
        <sz val="9"/>
        <rFont val="Arial"/>
        <family val="2"/>
      </rPr>
      <t>(1319 - V)</t>
    </r>
  </si>
  <si>
    <t>Less: Deposits pledged to banks for bank guarantee facilities</t>
  </si>
  <si>
    <t>1.</t>
  </si>
  <si>
    <t>2.</t>
  </si>
  <si>
    <t>(a)</t>
  </si>
  <si>
    <t>(b)</t>
  </si>
  <si>
    <t>3.</t>
  </si>
  <si>
    <t>FRS 117</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</si>
  <si>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</si>
  <si>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</si>
  <si>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</si>
  <si>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</si>
  <si>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</si>
  <si>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</si>
  <si>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</si>
  <si>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</si>
  <si>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</si>
  <si>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</si>
  <si>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</si>
  <si>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</si>
  <si>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</si>
  <si>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</si>
  <si>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</si>
  <si>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</si>
  <si>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</si>
  <si>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</si>
  <si>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</si>
  <si>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</si>
  <si>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</si>
  <si>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</si>
  <si>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</si>
  <si>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</si>
  <si>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</si>
  <si>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Deferred tax expense</t>
  </si>
  <si>
    <t>22.</t>
  </si>
  <si>
    <t>23.</t>
  </si>
  <si>
    <t>Total purchases</t>
  </si>
  <si>
    <t xml:space="preserve">  - marketable securities</t>
  </si>
  <si>
    <t>Total sales</t>
  </si>
  <si>
    <t xml:space="preserve">  - other investments</t>
  </si>
  <si>
    <t>At cost</t>
  </si>
  <si>
    <t>At carrying amount</t>
  </si>
  <si>
    <t>At market value</t>
  </si>
  <si>
    <t>24.</t>
  </si>
  <si>
    <t>25.</t>
  </si>
  <si>
    <t>(i)</t>
  </si>
  <si>
    <t>(ii)</t>
  </si>
  <si>
    <t>By order of the Board,</t>
  </si>
  <si>
    <t xml:space="preserve">                                                                                                                    </t>
  </si>
  <si>
    <t>Ended</t>
  </si>
  <si>
    <t>NOTES TO THE QUARTERLY FINANCIAL STATEMENTS</t>
  </si>
  <si>
    <t>*</t>
  </si>
  <si>
    <t>Current Quarter</t>
  </si>
  <si>
    <t>Effects of adopting</t>
  </si>
  <si>
    <t>As</t>
  </si>
  <si>
    <t>As Previously</t>
  </si>
  <si>
    <t>Stated</t>
  </si>
  <si>
    <t>Share of profit of associates</t>
  </si>
  <si>
    <t>Profit before taxation</t>
  </si>
  <si>
    <t>Taxation</t>
  </si>
  <si>
    <t>Balance at 1 May 2006</t>
  </si>
  <si>
    <t xml:space="preserve">Profit for the period </t>
  </si>
  <si>
    <t>CONSOLIDATED BALANCE SHEET</t>
  </si>
  <si>
    <t>CONDENSED CONSOLIDATED BALANCE SHEETS</t>
  </si>
  <si>
    <t>Net assets per stock unit (RM)</t>
  </si>
  <si>
    <t>Property, plant and equipment</t>
  </si>
  <si>
    <t>CONDENSED CONSOLIDATED CASH FLOW STATEMENTS</t>
  </si>
  <si>
    <t>Cummulative</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</si>
  <si>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</si>
  <si>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</si>
  <si>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</si>
  <si>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</si>
  <si>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</si>
  <si>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</si>
  <si>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</si>
  <si>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</si>
  <si>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</si>
  <si>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</si>
  <si>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</si>
  <si>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</si>
  <si>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Fully diluted earnings per stock unit (sen)</t>
  </si>
  <si>
    <t>CONDENSED CONSOLIDATED STATEMENTS OF CHANGES IN EQUITY</t>
  </si>
  <si>
    <t>INDIVIDUAL QUARTER</t>
  </si>
  <si>
    <t>3 MONTHS ENDED</t>
  </si>
  <si>
    <t>CUMULATIVE QUARTER</t>
  </si>
  <si>
    <t xml:space="preserve">         RM'000</t>
  </si>
  <si>
    <t xml:space="preserve">     RM'000</t>
  </si>
  <si>
    <t xml:space="preserve">     (restated)</t>
  </si>
  <si>
    <t>AS AT END OF</t>
  </si>
  <si>
    <t>CURRENT QUARTER</t>
  </si>
  <si>
    <t>FINANCIAL YEAR END</t>
  </si>
  <si>
    <t>2006/2007</t>
  </si>
  <si>
    <t>ENDED</t>
  </si>
  <si>
    <t>ACCOUNTING POLICIES AND BASIS OF PREPARATION</t>
  </si>
  <si>
    <t>AUDITORS' REPORT OF PRECEDING ANNUAL FINANCIAL STATEMENTS</t>
  </si>
  <si>
    <t>ITEMS OF UNUSUAL NATURE</t>
  </si>
  <si>
    <t>CHANGES IN ACCOUNTING ESTIMATES</t>
  </si>
  <si>
    <t>VALUATIONS OF PROPERTY, PLANT AND EQUIPMENT</t>
  </si>
  <si>
    <t>CHANGES IN COMPOSITION OF THE GROUP</t>
  </si>
  <si>
    <t>CHANGES IN DEBT AND EQUITY SECURITIES</t>
  </si>
  <si>
    <t>CHANGES IN CONTINGENT LIABILITIES AND CONTINGENT ASSETS</t>
  </si>
  <si>
    <t>SEASONALITY OR CYCLICALITY OF OPERATIONS</t>
  </si>
  <si>
    <t>SUBSEQUENT EVENTS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</si>
  <si>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</si>
  <si>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</si>
  <si>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</si>
  <si>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</si>
  <si>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</si>
  <si>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</si>
  <si>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</si>
  <si>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</si>
  <si>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</si>
  <si>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</si>
  <si>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</si>
  <si>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</si>
  <si>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</si>
  <si>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</si>
  <si>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</si>
  <si>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</si>
  <si>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DIVIDEND PAID</t>
  </si>
  <si>
    <t>Company Secretary</t>
  </si>
  <si>
    <t xml:space="preserve">  shares in issue ('000 unit)</t>
  </si>
  <si>
    <t>Purchase of other investment</t>
  </si>
  <si>
    <t>Gain on disposal of:</t>
  </si>
  <si>
    <t>NOTES TO THE QUARTERLY FINANCIAL STATEMENTS - CONT'D</t>
  </si>
  <si>
    <t>Dividends</t>
  </si>
  <si>
    <t>Dividend income</t>
  </si>
  <si>
    <t>MATERIAL LITIGATION - CONT'D</t>
  </si>
  <si>
    <t>30 APRIL 2007</t>
  </si>
  <si>
    <t>Operating profit</t>
  </si>
  <si>
    <t xml:space="preserve">  reserve upon assets written off</t>
  </si>
  <si>
    <t>Reversal of revaluation reserve</t>
  </si>
  <si>
    <t xml:space="preserve">  upon abolishment of Real</t>
  </si>
  <si>
    <t xml:space="preserve">  Property Gain Tax</t>
  </si>
  <si>
    <t>Biological assets</t>
  </si>
  <si>
    <t>Increase/(Decrease) in payables</t>
  </si>
  <si>
    <t>Cash Flow From Financing Activities</t>
  </si>
  <si>
    <t>Net cash used in financing activities</t>
  </si>
  <si>
    <t>Increase in deposits pledged</t>
  </si>
  <si>
    <t>Dividends paid</t>
  </si>
  <si>
    <t>Cash on hand and at banks</t>
  </si>
  <si>
    <t>Taxes refunded</t>
  </si>
  <si>
    <t>Additions of biological assets</t>
  </si>
  <si>
    <t>Write back of provision for diminution in value of investment in an associate</t>
  </si>
  <si>
    <t>Write back of provision for diminution in value of marketable securities</t>
  </si>
  <si>
    <t>Prepaid land lease payments</t>
  </si>
  <si>
    <t>FOR THE FIRST QUARTER ENDED 31 JULY 2007</t>
  </si>
  <si>
    <t>31 JULY</t>
  </si>
  <si>
    <t>Prepayment of land lease</t>
  </si>
  <si>
    <t>AS AT 31 JULY 2007</t>
  </si>
  <si>
    <t>31 JULY 2007</t>
  </si>
  <si>
    <t>FOR THE THREE MONTHS ENDED 31 JULY 2007</t>
  </si>
  <si>
    <t>Current 3 months ended</t>
  </si>
  <si>
    <t>31 July 2007</t>
  </si>
  <si>
    <t>Balance at 1 May 2007</t>
  </si>
  <si>
    <t>3 months ended 31 July 2006</t>
  </si>
  <si>
    <t xml:space="preserve">Balance at 31 July 2006 </t>
  </si>
  <si>
    <t>Balance at  31 July 2007</t>
  </si>
  <si>
    <t>3 MONTHS</t>
  </si>
  <si>
    <t>31 JULY 2006</t>
  </si>
  <si>
    <t>2007/2008</t>
  </si>
  <si>
    <t>Gain on disposal of marketable securities</t>
  </si>
  <si>
    <t>Provision for diminution in value of marketable securities</t>
  </si>
  <si>
    <t>Unaudited Results for the First Financial Quarter Ended 31 July 2007</t>
  </si>
  <si>
    <t>As at 30 April 2007</t>
  </si>
  <si>
    <t>Three Months</t>
  </si>
  <si>
    <t>As At 31 July 2007</t>
  </si>
  <si>
    <t>Melaka, 11 September 2007</t>
  </si>
  <si>
    <t>Amortisation of prepaid land lease payments</t>
  </si>
  <si>
    <t>Decrease in inventories</t>
  </si>
  <si>
    <t>(Increase)/Decrease in receivables</t>
  </si>
  <si>
    <t>`</t>
  </si>
  <si>
    <t>Impact</t>
  </si>
  <si>
    <t>FRS 117: Leases</t>
  </si>
  <si>
    <t>FRS 124: Related Party Disclosures</t>
  </si>
  <si>
    <r>
      <t>Amendment to FRS 119</t>
    </r>
    <r>
      <rPr>
        <vertAlign val="subscript"/>
        <sz val="12"/>
        <rFont val="Arial"/>
        <family val="2"/>
      </rPr>
      <t>2004</t>
    </r>
    <r>
      <rPr>
        <sz val="12"/>
        <rFont val="Arial"/>
        <family val="2"/>
      </rPr>
      <t>:</t>
    </r>
  </si>
  <si>
    <t xml:space="preserve">Employee Benefits - Actuarial Gains and Losses, </t>
  </si>
  <si>
    <t xml:space="preserve">                                 Group Plans and Disclosures</t>
  </si>
  <si>
    <t>Refer note below.</t>
  </si>
  <si>
    <t>No significant financial impact on the Group's results.</t>
  </si>
  <si>
    <t>New/Revised FRSs and Amendment to FRS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</si>
</sst>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30">
    <font>
      <sz val="10"/>
      <name val="Arial"/>
      <family val="0"/>
    </font>
    <font>
      <b/>
      <sz val="10"/>
      <name val="Arial"/>
      <family val="2"/>
    </font>
    <font>
      <b/>
      <sz val="14"/>
      <name val="Arial"/>
      <family val="2"/>
    </font>
    <font>
      <sz val="8"/>
      <name val="Arial"/>
      <family val="0"/>
    </font>
    <font>
      <sz val="12"/>
      <name val="Times New Roman"/>
      <family val="1"/>
    </font>
    <font>
      <sz val="12"/>
      <name val="Garamond"/>
      <family val="1"/>
    </font>
    <font>
      <sz val="12"/>
      <name val="Arial"/>
      <family val="2"/>
    </font>
    <font>
      <b/>
      <sz val="12"/>
      <name val="Arial"/>
      <family val="2"/>
    </font>
    <font>
      <sz val="14"/>
      <name val="Times New Roman"/>
      <family val="1"/>
    </font>
    <font>
      <sz val="9"/>
      <name val="Arial"/>
      <family val="2"/>
    </font>
    <font>
      <sz val="13"/>
      <name val="Arial"/>
      <family val="2"/>
    </font>
    <font>
      <b/>
      <sz val="9"/>
      <name val="Arial"/>
      <family val="2"/>
    </font>
    <font>
      <b/>
      <sz val="13"/>
      <name val="Arial"/>
      <family val="2"/>
    </font>
    <font>
      <sz val="11"/>
      <name val="Arial"/>
      <family val="2"/>
    </font>
    <font>
      <sz val="11"/>
      <name val="Times New Roman"/>
      <family val="1"/>
    </font>
    <font>
      <sz val="11"/>
      <name val="Garamond"/>
      <family val="1"/>
    </font>
    <font>
      <b/>
      <sz val="15"/>
      <name val="Arial"/>
      <family val="2"/>
    </font>
    <font>
      <sz val="10"/>
      <color indexed="10"/>
      <name val="Arial"/>
      <family val="2"/>
    </font>
    <font>
      <sz val="12"/>
      <color indexed="10"/>
      <name val="Arial"/>
      <family val="2"/>
    </font>
    <font>
      <i/>
      <sz val="12"/>
      <name val="Arial"/>
      <family val="2"/>
    </font>
    <font>
      <b/>
      <u val="single"/>
      <sz val="12"/>
      <name val="Arial"/>
      <family val="2"/>
    </font>
    <font>
      <u val="single"/>
      <sz val="12"/>
      <name val="Arial"/>
      <family val="2"/>
    </font>
    <font>
      <b/>
      <sz val="11.9"/>
      <name val="Arial"/>
      <family val="2"/>
    </font>
    <font>
      <u val="single"/>
      <sz val="10"/>
      <color indexed="12"/>
      <name val="Arial"/>
      <family val="0"/>
    </font>
    <font>
      <u val="single"/>
      <sz val="10"/>
      <color indexed="36"/>
      <name val="Arial"/>
      <family val="0"/>
    </font>
    <font>
      <b/>
      <u val="single"/>
      <sz val="13"/>
      <name val="Arial"/>
      <family val="2"/>
    </font>
    <font>
      <b/>
      <u val="singleAccounting"/>
      <sz val="12"/>
      <name val="Arial"/>
      <family val="2"/>
    </font>
    <font>
      <u val="single"/>
      <sz val="10"/>
      <name val="Arial"/>
      <family val="0"/>
    </font>
    <font>
      <b/>
      <u val="single"/>
      <sz val="10"/>
      <name val="Arial"/>
      <family val="2"/>
    </font>
    <font>
      <vertAlign val="subscript"/>
      <sz val="12"/>
      <name val="Arial"/>
      <family val="2"/>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ck"/>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5">
    <xf numFmtId="41"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4" fillId="0" borderId="0">
      <alignment/>
      <protection/>
    </xf>
    <xf numFmtId="0" fontId="4" fillId="0" borderId="0">
      <alignment/>
      <protection/>
    </xf>
    <xf numFmtId="0" fontId="4" fillId="0" borderId="0" applyBorder="0">
      <alignment/>
      <protection/>
    </xf>
    <xf numFmtId="9" fontId="0" fillId="0" borderId="0" applyFont="0" applyFill="0" applyBorder="0" applyAlignment="0" applyProtection="0"/>
  </cellStyleXfs>
  <cellXfs count="258">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22" applyNumberFormat="1" applyFont="1">
      <alignment/>
      <protection/>
    </xf>
    <xf numFmtId="0" fontId="4" fillId="0" borderId="0" xfId="22" applyFont="1">
      <alignment/>
      <protection/>
    </xf>
    <xf numFmtId="0" fontId="5" fillId="0" borderId="0" xfId="22" applyFont="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Font="1" applyBorder="1" applyAlignment="1">
      <alignment/>
    </xf>
    <xf numFmtId="41" fontId="0" fillId="0" borderId="0" xfId="0" applyFont="1" applyAlignment="1">
      <alignment/>
    </xf>
    <xf numFmtId="179" fontId="0" fillId="0" borderId="0" xfId="15" applyNumberFormat="1" applyFont="1" applyAlignment="1">
      <alignment/>
    </xf>
    <xf numFmtId="41" fontId="9" fillId="0" borderId="0" xfId="0" applyFont="1" applyAlignment="1">
      <alignment/>
    </xf>
    <xf numFmtId="41" fontId="10" fillId="0" borderId="0" xfId="0" applyFont="1" applyBorder="1" applyAlignment="1">
      <alignment/>
    </xf>
    <xf numFmtId="41" fontId="0" fillId="0" borderId="0" xfId="0" applyFont="1" applyBorder="1" applyAlignment="1">
      <alignment/>
    </xf>
    <xf numFmtId="0" fontId="14" fillId="0" borderId="0" xfId="22" applyNumberFormat="1" applyFont="1">
      <alignment/>
      <protection/>
    </xf>
    <xf numFmtId="0" fontId="14" fillId="0" borderId="0" xfId="22" applyFont="1">
      <alignment/>
      <protection/>
    </xf>
    <xf numFmtId="0" fontId="15" fillId="0" borderId="0" xfId="22" applyFont="1">
      <alignment/>
      <protection/>
    </xf>
    <xf numFmtId="0" fontId="13" fillId="0" borderId="0" xfId="0" applyFont="1" applyAlignment="1">
      <alignment/>
    </xf>
    <xf numFmtId="0" fontId="16" fillId="0" borderId="0" xfId="0" applyFont="1" applyAlignment="1">
      <alignment/>
    </xf>
    <xf numFmtId="41" fontId="1" fillId="0" borderId="0" xfId="0" applyFont="1" applyBorder="1" applyAlignment="1">
      <alignment/>
    </xf>
    <xf numFmtId="0" fontId="12" fillId="0" borderId="0" xfId="0" applyFont="1" applyBorder="1" applyAlignment="1">
      <alignment/>
    </xf>
    <xf numFmtId="41" fontId="13" fillId="0" borderId="0" xfId="0" applyFont="1" applyBorder="1" applyAlignment="1">
      <alignment/>
    </xf>
    <xf numFmtId="41" fontId="13" fillId="0" borderId="0" xfId="0" applyFont="1" applyAlignment="1">
      <alignment/>
    </xf>
    <xf numFmtId="179" fontId="13" fillId="0" borderId="0" xfId="15" applyNumberFormat="1" applyFont="1" applyAlignment="1">
      <alignment/>
    </xf>
    <xf numFmtId="0" fontId="6" fillId="0" borderId="0" xfId="0" applyNumberFormat="1" applyFont="1" applyAlignment="1">
      <alignment/>
    </xf>
    <xf numFmtId="0" fontId="6" fillId="0" borderId="0" xfId="23" applyFont="1">
      <alignment/>
      <protection/>
    </xf>
    <xf numFmtId="41" fontId="6" fillId="0" borderId="0" xfId="0" applyFont="1" applyAlignment="1">
      <alignment/>
    </xf>
    <xf numFmtId="0" fontId="0" fillId="0" borderId="0" xfId="0" applyFont="1" applyBorder="1" applyAlignment="1">
      <alignment/>
    </xf>
    <xf numFmtId="41" fontId="6" fillId="0" borderId="0" xfId="0" applyFont="1" applyBorder="1" applyAlignment="1">
      <alignment/>
    </xf>
    <xf numFmtId="41" fontId="6" fillId="0" borderId="0" xfId="0" applyFont="1" applyFill="1" applyBorder="1" applyAlignment="1">
      <alignment/>
    </xf>
    <xf numFmtId="0" fontId="6" fillId="0" borderId="0" xfId="0" applyFont="1" applyAlignment="1">
      <alignment/>
    </xf>
    <xf numFmtId="0" fontId="7" fillId="0" borderId="0" xfId="0" applyFont="1" applyAlignment="1" quotePrefix="1">
      <alignment horizontal="center"/>
    </xf>
    <xf numFmtId="0" fontId="6" fillId="0" borderId="0" xfId="22" applyNumberFormat="1" applyFont="1">
      <alignment/>
      <protection/>
    </xf>
    <xf numFmtId="0" fontId="6" fillId="0" borderId="0" xfId="22" applyFont="1">
      <alignment/>
      <protection/>
    </xf>
    <xf numFmtId="0" fontId="7" fillId="0" borderId="0" xfId="0" applyFont="1" applyAlignment="1">
      <alignment horizontal="center"/>
    </xf>
    <xf numFmtId="0" fontId="6" fillId="0" borderId="1" xfId="0" applyFont="1" applyBorder="1" applyAlignment="1">
      <alignment/>
    </xf>
    <xf numFmtId="179" fontId="6" fillId="0" borderId="0" xfId="15" applyNumberFormat="1" applyFont="1" applyBorder="1" applyAlignment="1">
      <alignment/>
    </xf>
    <xf numFmtId="41" fontId="6" fillId="0" borderId="0" xfId="0" applyNumberFormat="1" applyFont="1" applyBorder="1" applyAlignment="1">
      <alignment/>
    </xf>
    <xf numFmtId="179" fontId="6" fillId="0" borderId="0" xfId="15" applyNumberFormat="1" applyFont="1" applyFill="1" applyBorder="1" applyAlignment="1">
      <alignment/>
    </xf>
    <xf numFmtId="41" fontId="6" fillId="0" borderId="0" xfId="0" applyNumberFormat="1" applyFont="1" applyFill="1" applyBorder="1" applyAlignment="1">
      <alignment/>
    </xf>
    <xf numFmtId="0" fontId="6" fillId="0" borderId="0" xfId="0" applyFont="1" applyAlignment="1">
      <alignment horizontal="center"/>
    </xf>
    <xf numFmtId="0" fontId="7" fillId="0" borderId="0" xfId="0" applyFont="1" applyFill="1" applyAlignment="1">
      <alignment/>
    </xf>
    <xf numFmtId="0" fontId="6" fillId="0" borderId="0" xfId="0" applyFont="1" applyFill="1" applyAlignment="1">
      <alignment/>
    </xf>
    <xf numFmtId="0" fontId="7" fillId="0" borderId="0" xfId="0" applyFont="1" applyBorder="1" applyAlignment="1">
      <alignment horizontal="center"/>
    </xf>
    <xf numFmtId="14" fontId="20" fillId="0" borderId="0" xfId="0" applyNumberFormat="1" applyFont="1" applyFill="1" applyAlignment="1" quotePrefix="1">
      <alignment horizontal="left"/>
    </xf>
    <xf numFmtId="0" fontId="7" fillId="0" borderId="0" xfId="0" applyFont="1" applyFill="1" applyBorder="1" applyAlignment="1">
      <alignment wrapText="1"/>
    </xf>
    <xf numFmtId="0" fontId="6" fillId="0" borderId="0" xfId="0" applyFont="1" applyFill="1" applyBorder="1" applyAlignment="1">
      <alignment/>
    </xf>
    <xf numFmtId="41" fontId="20" fillId="0" borderId="0" xfId="0" applyFont="1" applyBorder="1" applyAlignment="1">
      <alignment/>
    </xf>
    <xf numFmtId="41" fontId="7" fillId="0" borderId="0" xfId="0" applyFont="1" applyBorder="1" applyAlignment="1">
      <alignment/>
    </xf>
    <xf numFmtId="179" fontId="6" fillId="0" borderId="0" xfId="15" applyNumberFormat="1" applyFont="1" applyAlignment="1">
      <alignment/>
    </xf>
    <xf numFmtId="179" fontId="6" fillId="0" borderId="0" xfId="15" applyNumberFormat="1" applyFont="1" applyBorder="1" applyAlignment="1">
      <alignment horizontal="right"/>
    </xf>
    <xf numFmtId="178" fontId="6" fillId="0" borderId="0" xfId="15" applyNumberFormat="1" applyFont="1" applyFill="1" applyBorder="1" applyAlignment="1">
      <alignment horizontal="right"/>
    </xf>
    <xf numFmtId="179" fontId="6" fillId="0" borderId="0" xfId="0" applyNumberFormat="1" applyFont="1" applyAlignment="1">
      <alignment/>
    </xf>
    <xf numFmtId="179" fontId="6" fillId="0" borderId="0" xfId="15" applyNumberFormat="1" applyFont="1" applyFill="1" applyBorder="1" applyAlignment="1">
      <alignment horizontal="right"/>
    </xf>
    <xf numFmtId="179" fontId="6" fillId="0" borderId="2" xfId="15" applyNumberFormat="1" applyFont="1" applyBorder="1" applyAlignment="1">
      <alignment horizontal="right"/>
    </xf>
    <xf numFmtId="41" fontId="6" fillId="0" borderId="0" xfId="0" applyFont="1" applyBorder="1" applyAlignment="1" quotePrefix="1">
      <alignment/>
    </xf>
    <xf numFmtId="179" fontId="6" fillId="0" borderId="0" xfId="15" applyNumberFormat="1" applyFont="1" applyBorder="1" applyAlignment="1">
      <alignment horizontal="center"/>
    </xf>
    <xf numFmtId="41" fontId="7" fillId="0" borderId="0" xfId="0" applyFont="1" applyFill="1" applyBorder="1" applyAlignment="1">
      <alignment/>
    </xf>
    <xf numFmtId="180" fontId="6" fillId="0" borderId="0" xfId="0" applyNumberFormat="1" applyFont="1" applyFill="1" applyBorder="1" applyAlignment="1">
      <alignment/>
    </xf>
    <xf numFmtId="180" fontId="6" fillId="0" borderId="0" xfId="0" applyNumberFormat="1" applyFont="1" applyFill="1" applyBorder="1" applyAlignment="1">
      <alignment horizontal="right"/>
    </xf>
    <xf numFmtId="180" fontId="6" fillId="0" borderId="3" xfId="0" applyNumberFormat="1" applyFont="1" applyFill="1" applyBorder="1" applyAlignment="1">
      <alignment/>
    </xf>
    <xf numFmtId="179" fontId="6" fillId="0" borderId="4" xfId="15" applyNumberFormat="1" applyFont="1" applyFill="1" applyBorder="1" applyAlignment="1">
      <alignment/>
    </xf>
    <xf numFmtId="180" fontId="6" fillId="0" borderId="0" xfId="0" applyNumberFormat="1" applyFont="1" applyFill="1" applyBorder="1" applyAlignment="1">
      <alignment horizontal="center"/>
    </xf>
    <xf numFmtId="0" fontId="20" fillId="0" borderId="0" xfId="0" applyFont="1" applyAlignment="1">
      <alignment/>
    </xf>
    <xf numFmtId="179" fontId="6" fillId="0" borderId="0" xfId="0" applyNumberFormat="1" applyFont="1" applyAlignment="1">
      <alignment/>
    </xf>
    <xf numFmtId="179" fontId="6" fillId="0" borderId="3" xfId="0" applyNumberFormat="1" applyFont="1" applyBorder="1" applyAlignment="1">
      <alignment/>
    </xf>
    <xf numFmtId="179" fontId="6" fillId="0" borderId="4" xfId="0" applyNumberFormat="1" applyFont="1" applyBorder="1" applyAlignment="1">
      <alignment/>
    </xf>
    <xf numFmtId="179" fontId="6" fillId="0" borderId="1" xfId="0" applyNumberFormat="1" applyFont="1" applyBorder="1" applyAlignment="1">
      <alignment/>
    </xf>
    <xf numFmtId="179" fontId="6" fillId="0" borderId="2" xfId="0" applyNumberFormat="1" applyFont="1" applyBorder="1" applyAlignment="1">
      <alignment/>
    </xf>
    <xf numFmtId="15" fontId="7" fillId="0" borderId="0" xfId="0" applyNumberFormat="1" applyFont="1" applyBorder="1" applyAlignment="1">
      <alignment horizontal="center"/>
    </xf>
    <xf numFmtId="15" fontId="7" fillId="0" borderId="0" xfId="0" applyNumberFormat="1" applyFont="1" applyBorder="1" applyAlignment="1" quotePrefix="1">
      <alignment horizontal="center"/>
    </xf>
    <xf numFmtId="0" fontId="6" fillId="0" borderId="0" xfId="0" applyFont="1" applyBorder="1" applyAlignment="1">
      <alignment/>
    </xf>
    <xf numFmtId="179" fontId="6" fillId="0" borderId="0" xfId="0" applyNumberFormat="1" applyFont="1" applyBorder="1" applyAlignment="1">
      <alignment/>
    </xf>
    <xf numFmtId="0" fontId="4" fillId="0" borderId="0" xfId="22" applyFont="1" applyBorder="1">
      <alignment/>
      <protection/>
    </xf>
    <xf numFmtId="0" fontId="6" fillId="0" borderId="0" xfId="22" applyFont="1" applyBorder="1">
      <alignment/>
      <protection/>
    </xf>
    <xf numFmtId="179" fontId="6" fillId="0" borderId="0" xfId="15" applyNumberFormat="1" applyFont="1" applyFill="1" applyBorder="1" applyAlignment="1">
      <alignment horizontal="center"/>
    </xf>
    <xf numFmtId="179" fontId="6" fillId="0" borderId="0" xfId="0" applyNumberFormat="1" applyFont="1" applyBorder="1" applyAlignment="1">
      <alignment/>
    </xf>
    <xf numFmtId="179" fontId="0" fillId="0" borderId="0" xfId="15" applyNumberFormat="1" applyFont="1" applyBorder="1" applyAlignment="1">
      <alignment/>
    </xf>
    <xf numFmtId="0" fontId="14" fillId="0" borderId="0" xfId="22" applyFont="1" applyBorder="1">
      <alignment/>
      <protection/>
    </xf>
    <xf numFmtId="179" fontId="13" fillId="0" borderId="0" xfId="15" applyNumberFormat="1" applyFont="1" applyBorder="1" applyAlignment="1">
      <alignment/>
    </xf>
    <xf numFmtId="0" fontId="6" fillId="0" borderId="0" xfId="0" applyFont="1" applyBorder="1" applyAlignment="1">
      <alignment/>
    </xf>
    <xf numFmtId="0" fontId="6" fillId="0" borderId="0" xfId="22" applyFont="1" applyBorder="1" applyAlignment="1">
      <alignment/>
      <protection/>
    </xf>
    <xf numFmtId="0" fontId="6" fillId="0" borderId="0" xfId="0" applyFont="1" applyAlignment="1">
      <alignment horizontal="center"/>
    </xf>
    <xf numFmtId="0" fontId="6" fillId="0" borderId="0" xfId="22" applyFont="1" applyAlignment="1">
      <alignment horizontal="center"/>
      <protection/>
    </xf>
    <xf numFmtId="0" fontId="4" fillId="0" borderId="0" xfId="22" applyFont="1" applyAlignment="1">
      <alignment horizontal="center"/>
      <protection/>
    </xf>
    <xf numFmtId="179" fontId="6" fillId="0" borderId="3" xfId="0" applyNumberFormat="1" applyFont="1" applyFill="1" applyBorder="1" applyAlignment="1">
      <alignment/>
    </xf>
    <xf numFmtId="179" fontId="6" fillId="0" borderId="0" xfId="0" applyNumberFormat="1" applyFont="1" applyFill="1" applyAlignment="1">
      <alignment/>
    </xf>
    <xf numFmtId="179" fontId="6" fillId="0" borderId="4" xfId="0" applyNumberFormat="1" applyFont="1" applyFill="1" applyBorder="1" applyAlignment="1">
      <alignment/>
    </xf>
    <xf numFmtId="14" fontId="20" fillId="0" borderId="0" xfId="0" applyNumberFormat="1" applyFont="1" applyFill="1" applyAlignment="1">
      <alignment horizontal="left"/>
    </xf>
    <xf numFmtId="0" fontId="6" fillId="0" borderId="0" xfId="0" applyFont="1" applyFill="1" applyAlignment="1">
      <alignment/>
    </xf>
    <xf numFmtId="179" fontId="6" fillId="0" borderId="2" xfId="0" applyNumberFormat="1" applyFont="1" applyFill="1" applyBorder="1" applyAlignment="1">
      <alignment/>
    </xf>
    <xf numFmtId="0" fontId="4" fillId="0" borderId="0" xfId="22" applyFont="1" applyFill="1">
      <alignment/>
      <protection/>
    </xf>
    <xf numFmtId="179" fontId="6" fillId="0" borderId="0" xfId="0" applyNumberFormat="1" applyFont="1" applyAlignment="1">
      <alignment horizontal="center"/>
    </xf>
    <xf numFmtId="41" fontId="6" fillId="0" borderId="0" xfId="0" applyFont="1" applyAlignment="1">
      <alignment horizontal="center"/>
    </xf>
    <xf numFmtId="178" fontId="6" fillId="0" borderId="0" xfId="15" applyNumberFormat="1" applyFont="1" applyBorder="1" applyAlignment="1">
      <alignment/>
    </xf>
    <xf numFmtId="0" fontId="6" fillId="0" borderId="0" xfId="0" applyFont="1" applyAlignment="1">
      <alignment/>
    </xf>
    <xf numFmtId="0" fontId="7" fillId="0" borderId="0" xfId="0" applyFont="1" applyAlignment="1">
      <alignment/>
    </xf>
    <xf numFmtId="179" fontId="6" fillId="0" borderId="1" xfId="15" applyNumberFormat="1" applyFont="1" applyBorder="1" applyAlignment="1">
      <alignment/>
    </xf>
    <xf numFmtId="41" fontId="6" fillId="0" borderId="0" xfId="0" applyNumberFormat="1" applyFont="1" applyAlignment="1">
      <alignment/>
    </xf>
    <xf numFmtId="179" fontId="6" fillId="0" borderId="0" xfId="0" applyNumberFormat="1" applyFont="1" applyFill="1" applyBorder="1" applyAlignment="1">
      <alignment/>
    </xf>
    <xf numFmtId="0" fontId="25" fillId="0" borderId="0" xfId="0" applyFont="1" applyBorder="1" applyAlignment="1">
      <alignment/>
    </xf>
    <xf numFmtId="0" fontId="6" fillId="0" borderId="3" xfId="0" applyFont="1" applyBorder="1" applyAlignment="1">
      <alignment/>
    </xf>
    <xf numFmtId="0" fontId="7" fillId="0" borderId="4" xfId="0" applyFont="1" applyBorder="1" applyAlignment="1">
      <alignment/>
    </xf>
    <xf numFmtId="0" fontId="6" fillId="0" borderId="4" xfId="0" applyFont="1" applyBorder="1" applyAlignment="1">
      <alignment/>
    </xf>
    <xf numFmtId="0" fontId="6" fillId="0" borderId="1" xfId="0" applyFont="1" applyBorder="1" applyAlignment="1">
      <alignment/>
    </xf>
    <xf numFmtId="0" fontId="6" fillId="0" borderId="1" xfId="0" applyFont="1" applyFill="1" applyBorder="1" applyAlignment="1">
      <alignment/>
    </xf>
    <xf numFmtId="0" fontId="7" fillId="0" borderId="3" xfId="0" applyFont="1" applyBorder="1" applyAlignment="1">
      <alignment horizontal="center"/>
    </xf>
    <xf numFmtId="0" fontId="6" fillId="0" borderId="2" xfId="0" applyFont="1" applyBorder="1" applyAlignment="1">
      <alignment/>
    </xf>
    <xf numFmtId="0" fontId="7" fillId="0" borderId="2" xfId="0" applyFont="1" applyBorder="1" applyAlignment="1">
      <alignment/>
    </xf>
    <xf numFmtId="179" fontId="6" fillId="0" borderId="0" xfId="0" applyNumberFormat="1" applyFont="1" applyFill="1" applyBorder="1" applyAlignment="1">
      <alignment/>
    </xf>
    <xf numFmtId="0" fontId="6" fillId="0" borderId="5" xfId="22" applyNumberFormat="1" applyFont="1" applyBorder="1">
      <alignment/>
      <protection/>
    </xf>
    <xf numFmtId="0" fontId="4" fillId="0" borderId="5" xfId="22" applyFont="1" applyBorder="1">
      <alignment/>
      <protection/>
    </xf>
    <xf numFmtId="43" fontId="6" fillId="0" borderId="5" xfId="0" applyNumberFormat="1" applyFont="1" applyBorder="1" applyAlignment="1">
      <alignment/>
    </xf>
    <xf numFmtId="15" fontId="7" fillId="0" borderId="3" xfId="0" applyNumberFormat="1" applyFont="1" applyBorder="1" applyAlignment="1" quotePrefix="1">
      <alignment horizontal="center"/>
    </xf>
    <xf numFmtId="41" fontId="6" fillId="0" borderId="3" xfId="0" applyFont="1" applyBorder="1" applyAlignment="1">
      <alignment/>
    </xf>
    <xf numFmtId="41" fontId="7" fillId="0" borderId="2" xfId="0" applyFont="1" applyBorder="1" applyAlignment="1">
      <alignment/>
    </xf>
    <xf numFmtId="41" fontId="6" fillId="0" borderId="2" xfId="0" applyFont="1" applyBorder="1" applyAlignment="1">
      <alignment/>
    </xf>
    <xf numFmtId="41" fontId="7" fillId="0" borderId="4" xfId="0" applyFont="1" applyBorder="1" applyAlignment="1">
      <alignment/>
    </xf>
    <xf numFmtId="41" fontId="6" fillId="0" borderId="4" xfId="0" applyFont="1" applyBorder="1" applyAlignment="1">
      <alignment/>
    </xf>
    <xf numFmtId="179" fontId="6" fillId="0" borderId="4" xfId="15" applyNumberFormat="1" applyFont="1" applyBorder="1" applyAlignment="1">
      <alignment horizontal="right"/>
    </xf>
    <xf numFmtId="41" fontId="6" fillId="0" borderId="3" xfId="0" applyFont="1" applyFill="1" applyBorder="1" applyAlignment="1">
      <alignment/>
    </xf>
    <xf numFmtId="41" fontId="6" fillId="0" borderId="4" xfId="0" applyFont="1" applyFill="1" applyBorder="1" applyAlignment="1">
      <alignment/>
    </xf>
    <xf numFmtId="0" fontId="7" fillId="0" borderId="3" xfId="0" applyFont="1" applyBorder="1" applyAlignment="1" quotePrefix="1">
      <alignment horizontal="center"/>
    </xf>
    <xf numFmtId="179" fontId="7" fillId="0" borderId="3" xfId="0" applyNumberFormat="1" applyFont="1" applyBorder="1" applyAlignment="1">
      <alignment horizontal="center"/>
    </xf>
    <xf numFmtId="0" fontId="21" fillId="0" borderId="0" xfId="0" applyFont="1" applyAlignment="1">
      <alignment/>
    </xf>
    <xf numFmtId="0" fontId="6" fillId="0" borderId="6" xfId="0" applyFont="1" applyBorder="1" applyAlignment="1">
      <alignment/>
    </xf>
    <xf numFmtId="179" fontId="6" fillId="0" borderId="6" xfId="0" applyNumberFormat="1" applyFont="1" applyBorder="1" applyAlignment="1">
      <alignment/>
    </xf>
    <xf numFmtId="0" fontId="7" fillId="0" borderId="0" xfId="0" applyFont="1" applyFill="1" applyAlignment="1">
      <alignment horizontal="right"/>
    </xf>
    <xf numFmtId="15" fontId="7" fillId="0" borderId="0" xfId="0" applyNumberFormat="1" applyFont="1" applyFill="1" applyAlignment="1">
      <alignment horizontal="right"/>
    </xf>
    <xf numFmtId="15" fontId="7" fillId="0" borderId="3" xfId="0" applyNumberFormat="1" applyFont="1" applyFill="1" applyBorder="1" applyAlignment="1" quotePrefix="1">
      <alignment horizontal="right"/>
    </xf>
    <xf numFmtId="0" fontId="6" fillId="0" borderId="0" xfId="22" applyNumberFormat="1" applyFont="1" applyFill="1">
      <alignment/>
      <protection/>
    </xf>
    <xf numFmtId="0" fontId="6" fillId="0" borderId="0" xfId="22" applyFont="1" applyFill="1">
      <alignment/>
      <protection/>
    </xf>
    <xf numFmtId="178" fontId="0" fillId="0" borderId="0" xfId="15" applyNumberFormat="1" applyFont="1" applyFill="1" applyAlignment="1">
      <alignment/>
    </xf>
    <xf numFmtId="178" fontId="9" fillId="0" borderId="0" xfId="15" applyNumberFormat="1" applyFont="1" applyFill="1" applyAlignment="1">
      <alignment/>
    </xf>
    <xf numFmtId="178" fontId="11" fillId="0" borderId="0" xfId="15" applyNumberFormat="1" applyFont="1" applyFill="1" applyAlignment="1">
      <alignment horizontal="right"/>
    </xf>
    <xf numFmtId="178" fontId="26" fillId="0" borderId="0" xfId="15" applyNumberFormat="1" applyFont="1" applyFill="1" applyAlignment="1" quotePrefix="1">
      <alignment horizontal="center"/>
    </xf>
    <xf numFmtId="0" fontId="7" fillId="0" borderId="0" xfId="0" applyFont="1" applyFill="1" applyAlignment="1">
      <alignment horizontal="center"/>
    </xf>
    <xf numFmtId="178" fontId="6" fillId="0" borderId="0" xfId="15" applyNumberFormat="1" applyFont="1" applyFill="1" applyAlignment="1">
      <alignment/>
    </xf>
    <xf numFmtId="178" fontId="6" fillId="0" borderId="0" xfId="15" applyNumberFormat="1" applyFont="1" applyFill="1" applyBorder="1" applyAlignment="1">
      <alignment horizontal="center"/>
    </xf>
    <xf numFmtId="0" fontId="6" fillId="0" borderId="0" xfId="22" applyFont="1" applyFill="1" applyBorder="1" applyAlignment="1">
      <alignment/>
      <protection/>
    </xf>
    <xf numFmtId="0" fontId="14" fillId="0" borderId="0" xfId="22" applyFont="1" applyFill="1">
      <alignment/>
      <protection/>
    </xf>
    <xf numFmtId="178" fontId="13" fillId="0" borderId="0" xfId="15" applyNumberFormat="1" applyFont="1" applyFill="1" applyAlignment="1">
      <alignment/>
    </xf>
    <xf numFmtId="0" fontId="27" fillId="0" borderId="0" xfId="0" applyFont="1" applyAlignment="1">
      <alignment/>
    </xf>
    <xf numFmtId="0" fontId="28" fillId="0" borderId="0" xfId="0" applyFont="1" applyFill="1" applyAlignment="1">
      <alignment/>
    </xf>
    <xf numFmtId="0" fontId="28" fillId="0" borderId="0" xfId="0" applyFont="1" applyFill="1" applyAlignment="1">
      <alignment horizontal="right"/>
    </xf>
    <xf numFmtId="0" fontId="27" fillId="0" borderId="0" xfId="0" applyFont="1" applyAlignment="1">
      <alignment/>
    </xf>
    <xf numFmtId="0" fontId="2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Fill="1" applyAlignment="1">
      <alignment/>
    </xf>
    <xf numFmtId="179" fontId="11" fillId="0" borderId="0" xfId="15" applyNumberFormat="1" applyFont="1" applyFill="1" applyBorder="1" applyAlignment="1">
      <alignment horizontal="right"/>
    </xf>
    <xf numFmtId="0" fontId="7" fillId="0" borderId="3" xfId="0" applyFont="1" applyFill="1" applyBorder="1" applyAlignment="1">
      <alignment horizontal="center"/>
    </xf>
    <xf numFmtId="179" fontId="6" fillId="0" borderId="6" xfId="0" applyNumberFormat="1" applyFont="1" applyFill="1" applyBorder="1" applyAlignment="1">
      <alignment/>
    </xf>
    <xf numFmtId="43" fontId="6" fillId="0" borderId="1" xfId="0" applyNumberFormat="1" applyFont="1" applyFill="1" applyBorder="1" applyAlignment="1">
      <alignment/>
    </xf>
    <xf numFmtId="43" fontId="6" fillId="0" borderId="0" xfId="0" applyNumberFormat="1" applyFont="1" applyFill="1" applyBorder="1" applyAlignment="1">
      <alignment/>
    </xf>
    <xf numFmtId="179" fontId="6" fillId="0" borderId="0" xfId="0" applyNumberFormat="1" applyFont="1" applyFill="1" applyAlignment="1">
      <alignment horizontal="center"/>
    </xf>
    <xf numFmtId="179" fontId="6" fillId="0" borderId="0" xfId="15" applyNumberFormat="1" applyFont="1" applyFill="1" applyAlignment="1">
      <alignment/>
    </xf>
    <xf numFmtId="0" fontId="0" fillId="0" borderId="0" xfId="0" applyFont="1" applyFill="1" applyBorder="1" applyAlignment="1">
      <alignment/>
    </xf>
    <xf numFmtId="179" fontId="0" fillId="0" borderId="0" xfId="15" applyNumberFormat="1" applyFont="1" applyFill="1" applyAlignment="1">
      <alignment/>
    </xf>
    <xf numFmtId="179" fontId="0" fillId="0" borderId="0" xfId="15" applyNumberFormat="1" applyFont="1" applyFill="1" applyBorder="1" applyAlignment="1">
      <alignment/>
    </xf>
    <xf numFmtId="179" fontId="9" fillId="0" borderId="0" xfId="15" applyNumberFormat="1" applyFont="1" applyFill="1" applyAlignment="1">
      <alignment/>
    </xf>
    <xf numFmtId="179" fontId="9" fillId="0" borderId="0" xfId="15" applyNumberFormat="1" applyFont="1" applyFill="1" applyBorder="1" applyAlignment="1">
      <alignment/>
    </xf>
    <xf numFmtId="179" fontId="11" fillId="0" borderId="0" xfId="15" applyNumberFormat="1" applyFont="1" applyFill="1" applyAlignment="1">
      <alignment horizontal="right"/>
    </xf>
    <xf numFmtId="0" fontId="7" fillId="0" borderId="0" xfId="0" applyFont="1" applyFill="1" applyBorder="1" applyAlignment="1">
      <alignment horizontal="center"/>
    </xf>
    <xf numFmtId="15" fontId="7" fillId="0" borderId="3" xfId="0" applyNumberFormat="1" applyFont="1" applyFill="1" applyBorder="1" applyAlignment="1" quotePrefix="1">
      <alignment horizontal="center"/>
    </xf>
    <xf numFmtId="15" fontId="7" fillId="0" borderId="0" xfId="0" applyNumberFormat="1" applyFont="1" applyFill="1" applyBorder="1" applyAlignment="1" quotePrefix="1">
      <alignment horizontal="center"/>
    </xf>
    <xf numFmtId="179" fontId="6" fillId="0" borderId="3" xfId="15" applyNumberFormat="1" applyFont="1" applyFill="1" applyBorder="1" applyAlignment="1">
      <alignment horizontal="right"/>
    </xf>
    <xf numFmtId="179" fontId="6" fillId="0" borderId="2" xfId="15" applyNumberFormat="1" applyFont="1" applyFill="1" applyBorder="1" applyAlignment="1">
      <alignment horizontal="right"/>
    </xf>
    <xf numFmtId="179" fontId="6" fillId="0" borderId="4" xfId="15" applyNumberFormat="1" applyFont="1" applyFill="1" applyBorder="1" applyAlignment="1">
      <alignment horizontal="right"/>
    </xf>
    <xf numFmtId="178" fontId="6" fillId="0" borderId="2" xfId="15" applyNumberFormat="1" applyFont="1" applyFill="1" applyBorder="1" applyAlignment="1">
      <alignment horizontal="right"/>
    </xf>
    <xf numFmtId="180" fontId="6" fillId="0" borderId="3" xfId="0" applyNumberFormat="1" applyFont="1" applyFill="1" applyBorder="1" applyAlignment="1">
      <alignment horizontal="right"/>
    </xf>
    <xf numFmtId="178" fontId="6" fillId="0" borderId="4" xfId="15" applyNumberFormat="1" applyFont="1" applyFill="1" applyBorder="1" applyAlignment="1">
      <alignment horizontal="right"/>
    </xf>
    <xf numFmtId="179" fontId="6" fillId="0" borderId="0" xfId="0" applyNumberFormat="1" applyFont="1" applyFill="1" applyAlignment="1">
      <alignment/>
    </xf>
    <xf numFmtId="178" fontId="6" fillId="0" borderId="0" xfId="15" applyNumberFormat="1" applyFont="1" applyFill="1" applyBorder="1" applyAlignment="1">
      <alignment/>
    </xf>
    <xf numFmtId="178" fontId="6" fillId="0" borderId="0" xfId="0" applyNumberFormat="1" applyFont="1" applyFill="1" applyBorder="1" applyAlignment="1">
      <alignment/>
    </xf>
    <xf numFmtId="0" fontId="16" fillId="0" borderId="0" xfId="0" applyFont="1" applyFill="1" applyAlignment="1">
      <alignment/>
    </xf>
    <xf numFmtId="0" fontId="13" fillId="0" borderId="0" xfId="0" applyFont="1" applyFill="1" applyAlignment="1">
      <alignment/>
    </xf>
    <xf numFmtId="0" fontId="25" fillId="0" borderId="0" xfId="0" applyFont="1" applyFill="1" applyAlignment="1">
      <alignment/>
    </xf>
    <xf numFmtId="0" fontId="10" fillId="0" borderId="0" xfId="0" applyFont="1" applyFill="1" applyAlignment="1">
      <alignment/>
    </xf>
    <xf numFmtId="0" fontId="12" fillId="0" borderId="0" xfId="0" applyFont="1" applyFill="1" applyAlignment="1">
      <alignment horizontal="right"/>
    </xf>
    <xf numFmtId="0" fontId="2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179" fontId="7" fillId="0" borderId="0" xfId="0" applyNumberFormat="1"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horizontal="center"/>
    </xf>
    <xf numFmtId="0" fontId="6" fillId="0" borderId="0" xfId="22" applyFont="1" applyFill="1" applyBorder="1">
      <alignment/>
      <protection/>
    </xf>
    <xf numFmtId="0" fontId="6" fillId="0" borderId="0" xfId="22" applyFont="1" applyFill="1" applyAlignment="1">
      <alignment horizontal="center"/>
      <protection/>
    </xf>
    <xf numFmtId="0" fontId="4" fillId="0" borderId="0" xfId="22" applyNumberFormat="1" applyFont="1" applyFill="1">
      <alignment/>
      <protection/>
    </xf>
    <xf numFmtId="0" fontId="5" fillId="0" borderId="0" xfId="22" applyFont="1" applyFill="1">
      <alignment/>
      <protection/>
    </xf>
    <xf numFmtId="0" fontId="7" fillId="0" borderId="6" xfId="0" applyFont="1" applyBorder="1" applyAlignment="1">
      <alignment/>
    </xf>
    <xf numFmtId="0" fontId="7" fillId="0" borderId="7" xfId="0" applyFont="1" applyFill="1" applyBorder="1" applyAlignment="1">
      <alignment/>
    </xf>
    <xf numFmtId="179" fontId="6" fillId="0" borderId="7" xfId="15" applyNumberFormat="1" applyFont="1" applyFill="1" applyBorder="1" applyAlignment="1">
      <alignment horizontal="center"/>
    </xf>
    <xf numFmtId="0" fontId="7" fillId="0" borderId="7" xfId="0" applyFont="1" applyFill="1" applyBorder="1" applyAlignment="1">
      <alignment horizontal="left" wrapText="1"/>
    </xf>
    <xf numFmtId="179" fontId="6" fillId="0" borderId="3" xfId="15" applyNumberFormat="1" applyFont="1" applyBorder="1" applyAlignment="1">
      <alignment horizontal="right"/>
    </xf>
    <xf numFmtId="0" fontId="6" fillId="0" borderId="0" xfId="21" applyFont="1" applyFill="1" applyAlignment="1">
      <alignment horizontal="left"/>
      <protection/>
    </xf>
    <xf numFmtId="178" fontId="6" fillId="2" borderId="1" xfId="15" applyNumberFormat="1" applyFont="1" applyFill="1" applyBorder="1" applyAlignment="1">
      <alignment/>
    </xf>
    <xf numFmtId="178" fontId="6" fillId="2" borderId="1"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179" fontId="6" fillId="0" borderId="0" xfId="0" applyNumberFormat="1" applyFont="1" applyFill="1" applyBorder="1" applyAlignment="1">
      <alignment/>
    </xf>
    <xf numFmtId="179" fontId="6" fillId="0" borderId="3" xfId="0" applyNumberFormat="1" applyFont="1" applyFill="1" applyBorder="1" applyAlignment="1">
      <alignment/>
    </xf>
    <xf numFmtId="179" fontId="6" fillId="0" borderId="6" xfId="0" applyNumberFormat="1" applyFont="1" applyFill="1" applyBorder="1" applyAlignment="1">
      <alignment/>
    </xf>
    <xf numFmtId="179" fontId="6" fillId="0" borderId="3" xfId="0" applyNumberFormat="1" applyFont="1" applyFill="1" applyBorder="1" applyAlignment="1">
      <alignment horizontal="center"/>
    </xf>
    <xf numFmtId="179" fontId="6" fillId="0" borderId="0" xfId="0" applyNumberFormat="1" applyFont="1" applyFill="1" applyAlignment="1">
      <alignment/>
    </xf>
    <xf numFmtId="179" fontId="6" fillId="0" borderId="0" xfId="0" applyNumberFormat="1" applyFont="1" applyFill="1" applyBorder="1" applyAlignment="1">
      <alignment horizontal="center"/>
    </xf>
    <xf numFmtId="179" fontId="6" fillId="0" borderId="4" xfId="0" applyNumberFormat="1" applyFont="1" applyFill="1" applyBorder="1" applyAlignment="1">
      <alignment/>
    </xf>
    <xf numFmtId="0" fontId="6" fillId="0" borderId="1" xfId="0" applyNumberFormat="1" applyFont="1" applyFill="1" applyBorder="1" applyAlignment="1">
      <alignment/>
    </xf>
    <xf numFmtId="179" fontId="6" fillId="0" borderId="1" xfId="0" applyNumberFormat="1" applyFont="1" applyFill="1" applyBorder="1" applyAlignment="1">
      <alignment/>
    </xf>
    <xf numFmtId="179" fontId="6" fillId="0" borderId="1" xfId="0" applyNumberFormat="1" applyFont="1" applyFill="1" applyBorder="1" applyAlignment="1">
      <alignment/>
    </xf>
    <xf numFmtId="0" fontId="4" fillId="0" borderId="0" xfId="22" applyFont="1" applyFill="1" applyBorder="1">
      <alignment/>
      <protection/>
    </xf>
    <xf numFmtId="0" fontId="4" fillId="0" borderId="0" xfId="22" applyFont="1" applyFill="1" applyBorder="1" applyAlignment="1">
      <alignment/>
      <protection/>
    </xf>
    <xf numFmtId="179" fontId="6" fillId="0" borderId="2" xfId="0" applyNumberFormat="1" applyFont="1" applyFill="1" applyBorder="1" applyAlignment="1">
      <alignment horizontal="center"/>
    </xf>
    <xf numFmtId="179" fontId="6" fillId="0" borderId="4" xfId="0" applyNumberFormat="1" applyFont="1" applyFill="1" applyBorder="1" applyAlignment="1">
      <alignment horizontal="center"/>
    </xf>
    <xf numFmtId="43" fontId="6" fillId="0" borderId="5" xfId="0" applyNumberFormat="1" applyFont="1" applyFill="1" applyBorder="1" applyAlignment="1">
      <alignment horizontal="center"/>
    </xf>
    <xf numFmtId="179" fontId="6" fillId="0" borderId="3" xfId="0" applyNumberFormat="1" applyFont="1" applyFill="1" applyBorder="1" applyAlignment="1">
      <alignment/>
    </xf>
    <xf numFmtId="179" fontId="6" fillId="0" borderId="4" xfId="0" applyNumberFormat="1" applyFont="1" applyFill="1" applyBorder="1" applyAlignment="1">
      <alignment/>
    </xf>
    <xf numFmtId="171" fontId="6" fillId="0" borderId="1" xfId="15" applyFont="1" applyFill="1" applyBorder="1" applyAlignment="1">
      <alignment/>
    </xf>
    <xf numFmtId="178" fontId="6" fillId="0" borderId="0" xfId="0" applyNumberFormat="1" applyFont="1" applyFill="1" applyAlignment="1">
      <alignment/>
    </xf>
    <xf numFmtId="178" fontId="6" fillId="0" borderId="4" xfId="15" applyNumberFormat="1" applyFont="1" applyFill="1" applyBorder="1" applyAlignment="1">
      <alignment/>
    </xf>
    <xf numFmtId="178" fontId="6" fillId="0" borderId="4" xfId="0" applyNumberFormat="1" applyFont="1" applyFill="1" applyBorder="1" applyAlignment="1">
      <alignment/>
    </xf>
    <xf numFmtId="179" fontId="6" fillId="0" borderId="1" xfId="0" applyNumberFormat="1" applyFont="1" applyFill="1" applyBorder="1" applyAlignment="1">
      <alignment/>
    </xf>
    <xf numFmtId="0" fontId="4" fillId="0" borderId="8" xfId="22" applyFont="1" applyBorder="1">
      <alignment/>
      <protection/>
    </xf>
    <xf numFmtId="0" fontId="4" fillId="0" borderId="9" xfId="22" applyFont="1" applyBorder="1">
      <alignment/>
      <protection/>
    </xf>
    <xf numFmtId="0" fontId="6" fillId="0" borderId="10" xfId="22" applyFont="1" applyBorder="1">
      <alignment/>
      <protection/>
    </xf>
    <xf numFmtId="0" fontId="4" fillId="0" borderId="2" xfId="22" applyFont="1" applyBorder="1">
      <alignment/>
      <protection/>
    </xf>
    <xf numFmtId="0" fontId="4" fillId="0" borderId="11" xfId="22" applyFont="1" applyBorder="1">
      <alignment/>
      <protection/>
    </xf>
    <xf numFmtId="0" fontId="7" fillId="0" borderId="0" xfId="0" applyNumberFormat="1" applyFont="1" applyAlignment="1">
      <alignment horizontal="center"/>
    </xf>
    <xf numFmtId="0" fontId="7" fillId="0" borderId="0" xfId="0" applyNumberFormat="1" applyFont="1" applyFill="1" applyAlignment="1">
      <alignment horizontal="center"/>
    </xf>
    <xf numFmtId="0" fontId="7" fillId="0" borderId="0" xfId="0" applyFont="1" applyFill="1" applyAlignment="1">
      <alignment horizontal="center"/>
    </xf>
    <xf numFmtId="16" fontId="7" fillId="0" borderId="0" xfId="0" applyNumberFormat="1" applyFont="1" applyFill="1" applyAlignment="1" quotePrefix="1">
      <alignment horizontal="center"/>
    </xf>
    <xf numFmtId="16" fontId="7" fillId="0" borderId="0" xfId="0" applyNumberFormat="1" applyFont="1" applyAlignment="1" quotePrefix="1">
      <alignment horizontal="center"/>
    </xf>
    <xf numFmtId="0" fontId="7" fillId="0" borderId="0" xfId="0" applyFont="1" applyAlignment="1">
      <alignment horizontal="center"/>
    </xf>
    <xf numFmtId="0" fontId="7" fillId="0" borderId="0" xfId="0" applyFont="1" applyFill="1" applyBorder="1" applyAlignment="1">
      <alignment horizontal="center"/>
    </xf>
    <xf numFmtId="0" fontId="8" fillId="0" borderId="0" xfId="0" applyFont="1" applyFill="1" applyAlignment="1" quotePrefix="1">
      <alignment horizontal="center"/>
    </xf>
    <xf numFmtId="0" fontId="8" fillId="0" borderId="0" xfId="0" applyFont="1" applyFill="1" applyAlignment="1">
      <alignment horizontal="center"/>
    </xf>
    <xf numFmtId="0" fontId="6" fillId="0" borderId="0" xfId="0" applyFont="1" applyAlignment="1">
      <alignment horizontal="center"/>
    </xf>
    <xf numFmtId="0" fontId="7" fillId="0" borderId="10" xfId="0" applyFont="1" applyBorder="1" applyAlignment="1">
      <alignment horizontal="left"/>
    </xf>
    <xf numFmtId="0" fontId="7" fillId="0" borderId="2" xfId="0" applyFont="1" applyBorder="1" applyAlignment="1">
      <alignment horizontal="left"/>
    </xf>
    <xf numFmtId="0" fontId="6" fillId="0" borderId="10" xfId="0" applyFont="1" applyBorder="1" applyAlignment="1">
      <alignment/>
    </xf>
    <xf numFmtId="0" fontId="6" fillId="0" borderId="2" xfId="0" applyFont="1" applyBorder="1" applyAlignment="1">
      <alignment/>
    </xf>
    <xf numFmtId="0" fontId="6" fillId="0" borderId="11" xfId="0" applyFont="1" applyBorder="1" applyAlignment="1">
      <alignment/>
    </xf>
    <xf numFmtId="0" fontId="6" fillId="0" borderId="8" xfId="0" applyFont="1" applyBorder="1" applyAlignment="1">
      <alignment horizontal="left"/>
    </xf>
    <xf numFmtId="0" fontId="6" fillId="0" borderId="0" xfId="0" applyFont="1" applyBorder="1" applyAlignment="1">
      <alignment horizontal="left"/>
    </xf>
    <xf numFmtId="0" fontId="7" fillId="0" borderId="10" xfId="22" applyFont="1" applyBorder="1" applyAlignment="1">
      <alignment horizontal="left"/>
      <protection/>
    </xf>
    <xf numFmtId="0" fontId="7" fillId="0" borderId="2" xfId="22" applyFont="1" applyBorder="1" applyAlignment="1">
      <alignment horizontal="left"/>
      <protection/>
    </xf>
    <xf numFmtId="0" fontId="7" fillId="0" borderId="11" xfId="22" applyFont="1" applyBorder="1" applyAlignment="1">
      <alignment horizontal="left"/>
      <protection/>
    </xf>
    <xf numFmtId="0" fontId="6" fillId="0" borderId="9" xfId="0" applyFont="1" applyBorder="1" applyAlignment="1">
      <alignment horizontal="center"/>
    </xf>
    <xf numFmtId="0" fontId="6" fillId="0" borderId="3" xfId="0" applyFont="1" applyBorder="1" applyAlignment="1">
      <alignment horizontal="center"/>
    </xf>
    <xf numFmtId="0" fontId="6" fillId="0" borderId="0" xfId="22" applyFont="1" applyBorder="1" applyAlignment="1">
      <alignment horizontal="justify" vertical="center"/>
      <protection/>
    </xf>
    <xf numFmtId="0" fontId="6" fillId="0" borderId="12" xfId="22" applyFont="1" applyBorder="1" applyAlignment="1">
      <alignment horizontal="justify" vertical="center"/>
      <protection/>
    </xf>
    <xf numFmtId="0" fontId="6" fillId="0" borderId="3" xfId="22" applyFont="1" applyBorder="1" applyAlignment="1">
      <alignment horizontal="justify" vertical="center"/>
      <protection/>
    </xf>
    <xf numFmtId="0" fontId="6" fillId="0" borderId="13" xfId="22" applyFont="1" applyBorder="1" applyAlignment="1">
      <alignment horizontal="justify" vertical="center"/>
      <protection/>
    </xf>
    <xf numFmtId="179" fontId="7" fillId="0" borderId="0" xfId="0" applyNumberFormat="1"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1930375" xfId="21"/>
    <cellStyle name="Normal_Dtr Rpt 2-7" xfId="22"/>
    <cellStyle name="Normal_note 15-3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11</xdr:col>
      <xdr:colOff>9525</xdr:colOff>
      <xdr:row>35</xdr:row>
      <xdr:rowOff>114300</xdr:rowOff>
    </xdr:to>
    <xdr:sp>
      <xdr:nvSpPr>
        <xdr:cNvPr id="1" name="Text 2"/>
        <xdr:cNvSpPr txBox="1">
          <a:spLocks noChangeArrowheads="1"/>
        </xdr:cNvSpPr>
      </xdr:nvSpPr>
      <xdr:spPr>
        <a:xfrm>
          <a:off x="0" y="8905875"/>
          <a:ext cx="6267450" cy="65722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Income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104775</xdr:colOff>
      <xdr:row>31</xdr:row>
      <xdr:rowOff>0</xdr:rowOff>
    </xdr:from>
    <xdr:to>
      <xdr:col>11</xdr:col>
      <xdr:colOff>0</xdr:colOff>
      <xdr:row>31</xdr:row>
      <xdr:rowOff>0</xdr:rowOff>
    </xdr:to>
    <xdr:sp>
      <xdr:nvSpPr>
        <xdr:cNvPr id="2" name="Text 2"/>
        <xdr:cNvSpPr txBox="1">
          <a:spLocks noChangeArrowheads="1"/>
        </xdr:cNvSpPr>
      </xdr:nvSpPr>
      <xdr:spPr>
        <a:xfrm>
          <a:off x="104775" y="8734425"/>
          <a:ext cx="6153150" cy="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7</xdr:col>
      <xdr:colOff>0</xdr:colOff>
      <xdr:row>60</xdr:row>
      <xdr:rowOff>133350</xdr:rowOff>
    </xdr:to>
    <xdr:sp>
      <xdr:nvSpPr>
        <xdr:cNvPr id="1" name="Text 2"/>
        <xdr:cNvSpPr txBox="1">
          <a:spLocks noChangeArrowheads="1"/>
        </xdr:cNvSpPr>
      </xdr:nvSpPr>
      <xdr:spPr>
        <a:xfrm>
          <a:off x="0" y="10010775"/>
          <a:ext cx="6038850" cy="8191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Balance Sheets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52</xdr:row>
      <xdr:rowOff>85725</xdr:rowOff>
    </xdr:from>
    <xdr:to>
      <xdr:col>0</xdr:col>
      <xdr:colOff>28575</xdr:colOff>
      <xdr:row>53</xdr:row>
      <xdr:rowOff>0</xdr:rowOff>
    </xdr:to>
    <xdr:sp>
      <xdr:nvSpPr>
        <xdr:cNvPr id="2" name="Text 2"/>
        <xdr:cNvSpPr txBox="1">
          <a:spLocks noChangeArrowheads="1"/>
        </xdr:cNvSpPr>
      </xdr:nvSpPr>
      <xdr:spPr>
        <a:xfrm>
          <a:off x="0" y="94678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104775</xdr:colOff>
      <xdr:row>53</xdr:row>
      <xdr:rowOff>0</xdr:rowOff>
    </xdr:from>
    <xdr:to>
      <xdr:col>7</xdr:col>
      <xdr:colOff>0</xdr:colOff>
      <xdr:row>55</xdr:row>
      <xdr:rowOff>114300</xdr:rowOff>
    </xdr:to>
    <xdr:sp>
      <xdr:nvSpPr>
        <xdr:cNvPr id="3" name="Text 2"/>
        <xdr:cNvSpPr txBox="1">
          <a:spLocks noChangeArrowheads="1"/>
        </xdr:cNvSpPr>
      </xdr:nvSpPr>
      <xdr:spPr>
        <a:xfrm>
          <a:off x="104775" y="9467850"/>
          <a:ext cx="5934075" cy="45720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95250</xdr:rowOff>
    </xdr:from>
    <xdr:to>
      <xdr:col>7</xdr:col>
      <xdr:colOff>0</xdr:colOff>
      <xdr:row>6</xdr:row>
      <xdr:rowOff>95250</xdr:rowOff>
    </xdr:to>
    <xdr:sp>
      <xdr:nvSpPr>
        <xdr:cNvPr id="1" name="Line 2"/>
        <xdr:cNvSpPr>
          <a:spLocks/>
        </xdr:cNvSpPr>
      </xdr:nvSpPr>
      <xdr:spPr>
        <a:xfrm flipV="1">
          <a:off x="47339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104775</xdr:rowOff>
    </xdr:from>
    <xdr:to>
      <xdr:col>7</xdr:col>
      <xdr:colOff>0</xdr:colOff>
      <xdr:row>6</xdr:row>
      <xdr:rowOff>104775</xdr:rowOff>
    </xdr:to>
    <xdr:sp>
      <xdr:nvSpPr>
        <xdr:cNvPr id="2" name="Line 3"/>
        <xdr:cNvSpPr>
          <a:spLocks/>
        </xdr:cNvSpPr>
      </xdr:nvSpPr>
      <xdr:spPr>
        <a:xfrm flipH="1" flipV="1">
          <a:off x="4733925"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48</xdr:row>
      <xdr:rowOff>0</xdr:rowOff>
    </xdr:from>
    <xdr:to>
      <xdr:col>9</xdr:col>
      <xdr:colOff>819150</xdr:colOff>
      <xdr:row>52</xdr:row>
      <xdr:rowOff>47625</xdr:rowOff>
    </xdr:to>
    <xdr:sp>
      <xdr:nvSpPr>
        <xdr:cNvPr id="3" name="Text 2"/>
        <xdr:cNvSpPr txBox="1">
          <a:spLocks noChangeArrowheads="1"/>
        </xdr:cNvSpPr>
      </xdr:nvSpPr>
      <xdr:spPr>
        <a:xfrm>
          <a:off x="0" y="7277100"/>
          <a:ext cx="6638925" cy="60960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Statements of Changes in Equity should be read in conjunction with the Audited Financial Statements for the year ended 30 April 2007 and the accompanying explanatory notes attached to the quarterly financial statements.)</a:t>
          </a:r>
        </a:p>
      </xdr:txBody>
    </xdr:sp>
    <xdr:clientData/>
  </xdr:twoCellAnchor>
  <xdr:twoCellAnchor>
    <xdr:from>
      <xdr:col>7</xdr:col>
      <xdr:colOff>0</xdr:colOff>
      <xdr:row>6</xdr:row>
      <xdr:rowOff>95250</xdr:rowOff>
    </xdr:from>
    <xdr:to>
      <xdr:col>7</xdr:col>
      <xdr:colOff>0</xdr:colOff>
      <xdr:row>6</xdr:row>
      <xdr:rowOff>95250</xdr:rowOff>
    </xdr:to>
    <xdr:sp>
      <xdr:nvSpPr>
        <xdr:cNvPr id="4" name="Line 5"/>
        <xdr:cNvSpPr>
          <a:spLocks/>
        </xdr:cNvSpPr>
      </xdr:nvSpPr>
      <xdr:spPr>
        <a:xfrm flipV="1">
          <a:off x="47339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9</xdr:col>
      <xdr:colOff>838200</xdr:colOff>
      <xdr:row>47</xdr:row>
      <xdr:rowOff>0</xdr:rowOff>
    </xdr:to>
    <xdr:sp>
      <xdr:nvSpPr>
        <xdr:cNvPr id="5" name="Text 2"/>
        <xdr:cNvSpPr txBox="1">
          <a:spLocks noChangeArrowheads="1"/>
        </xdr:cNvSpPr>
      </xdr:nvSpPr>
      <xdr:spPr>
        <a:xfrm>
          <a:off x="0" y="7105650"/>
          <a:ext cx="66579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47</xdr:row>
      <xdr:rowOff>0</xdr:rowOff>
    </xdr:from>
    <xdr:to>
      <xdr:col>9</xdr:col>
      <xdr:colOff>838200</xdr:colOff>
      <xdr:row>47</xdr:row>
      <xdr:rowOff>0</xdr:rowOff>
    </xdr:to>
    <xdr:sp>
      <xdr:nvSpPr>
        <xdr:cNvPr id="6" name="Text 2"/>
        <xdr:cNvSpPr txBox="1">
          <a:spLocks noChangeArrowheads="1"/>
        </xdr:cNvSpPr>
      </xdr:nvSpPr>
      <xdr:spPr>
        <a:xfrm>
          <a:off x="104775" y="7105650"/>
          <a:ext cx="6553200" cy="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0</xdr:rowOff>
    </xdr:from>
    <xdr:to>
      <xdr:col>8</xdr:col>
      <xdr:colOff>0</xdr:colOff>
      <xdr:row>72</xdr:row>
      <xdr:rowOff>152400</xdr:rowOff>
    </xdr:to>
    <xdr:sp>
      <xdr:nvSpPr>
        <xdr:cNvPr id="1" name="Text 2"/>
        <xdr:cNvSpPr txBox="1">
          <a:spLocks noChangeArrowheads="1"/>
        </xdr:cNvSpPr>
      </xdr:nvSpPr>
      <xdr:spPr>
        <a:xfrm>
          <a:off x="0" y="9801225"/>
          <a:ext cx="7505700" cy="6667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Cash Flow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69</xdr:row>
      <xdr:rowOff>0</xdr:rowOff>
    </xdr:from>
    <xdr:to>
      <xdr:col>7</xdr:col>
      <xdr:colOff>1038225</xdr:colOff>
      <xdr:row>69</xdr:row>
      <xdr:rowOff>0</xdr:rowOff>
    </xdr:to>
    <xdr:sp>
      <xdr:nvSpPr>
        <xdr:cNvPr id="2" name="Text 2"/>
        <xdr:cNvSpPr txBox="1">
          <a:spLocks noChangeArrowheads="1"/>
        </xdr:cNvSpPr>
      </xdr:nvSpPr>
      <xdr:spPr>
        <a:xfrm>
          <a:off x="0" y="9801225"/>
          <a:ext cx="7353300" cy="0"/>
        </a:xfrm>
        <a:prstGeom prst="rect">
          <a:avLst/>
        </a:prstGeom>
        <a:noFill/>
        <a:ln w="1" cmpd="sng">
          <a:noFill/>
        </a:ln>
      </xdr:spPr>
      <xdr:txBody>
        <a:bodyPr vertOverflow="clip" wrap="square"/>
        <a:p>
          <a:pPr algn="just">
            <a:defRPr/>
          </a:pPr>
          <a:r>
            <a:rPr lang="en-US" cap="none" sz="1200" b="0" i="1" u="none" baseline="0">
              <a:latin typeface="Arial"/>
              <a:ea typeface="Arial"/>
              <a:cs typeface="Arial"/>
            </a:rPr>
            <a:t>* </a:t>
          </a:r>
          <a:r>
            <a:rPr lang="en-US" cap="none" sz="1200" b="0" i="0" u="none" baseline="0">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69</xdr:row>
      <xdr:rowOff>0</xdr:rowOff>
    </xdr:from>
    <xdr:to>
      <xdr:col>8</xdr:col>
      <xdr:colOff>9525</xdr:colOff>
      <xdr:row>69</xdr:row>
      <xdr:rowOff>0</xdr:rowOff>
    </xdr:to>
    <xdr:sp>
      <xdr:nvSpPr>
        <xdr:cNvPr id="3" name="Text 2"/>
        <xdr:cNvSpPr txBox="1">
          <a:spLocks noChangeArrowheads="1"/>
        </xdr:cNvSpPr>
      </xdr:nvSpPr>
      <xdr:spPr>
        <a:xfrm>
          <a:off x="104775" y="9801225"/>
          <a:ext cx="741045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142875</xdr:rowOff>
    </xdr:from>
    <xdr:to>
      <xdr:col>1</xdr:col>
      <xdr:colOff>0</xdr:colOff>
      <xdr:row>13</xdr:row>
      <xdr:rowOff>19050</xdr:rowOff>
    </xdr:to>
    <xdr:sp>
      <xdr:nvSpPr>
        <xdr:cNvPr id="1" name="Text 2"/>
        <xdr:cNvSpPr txBox="1">
          <a:spLocks noChangeArrowheads="1"/>
        </xdr:cNvSpPr>
      </xdr:nvSpPr>
      <xdr:spPr>
        <a:xfrm>
          <a:off x="47625" y="2447925"/>
          <a:ext cx="190500" cy="66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0</xdr:rowOff>
    </xdr:from>
    <xdr:to>
      <xdr:col>10</xdr:col>
      <xdr:colOff>0</xdr:colOff>
      <xdr:row>19</xdr:row>
      <xdr:rowOff>0</xdr:rowOff>
    </xdr:to>
    <xdr:sp>
      <xdr:nvSpPr>
        <xdr:cNvPr id="2" name="Text 2"/>
        <xdr:cNvSpPr txBox="1">
          <a:spLocks noChangeArrowheads="1"/>
        </xdr:cNvSpPr>
      </xdr:nvSpPr>
      <xdr:spPr>
        <a:xfrm>
          <a:off x="238125" y="3638550"/>
          <a:ext cx="60579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3 FRSs issued by MASB which applicable to the operations of the Group but not yet effective for the Group in the current financial year are as follows:</a:t>
          </a:r>
        </a:p>
      </xdr:txBody>
    </xdr:sp>
    <xdr:clientData/>
  </xdr:twoCellAnchor>
  <xdr:twoCellAnchor>
    <xdr:from>
      <xdr:col>10</xdr:col>
      <xdr:colOff>0</xdr:colOff>
      <xdr:row>28</xdr:row>
      <xdr:rowOff>66675</xdr:rowOff>
    </xdr:from>
    <xdr:to>
      <xdr:col>10</xdr:col>
      <xdr:colOff>28575</xdr:colOff>
      <xdr:row>29</xdr:row>
      <xdr:rowOff>0</xdr:rowOff>
    </xdr:to>
    <xdr:sp>
      <xdr:nvSpPr>
        <xdr:cNvPr id="3" name="Text 2"/>
        <xdr:cNvSpPr txBox="1">
          <a:spLocks noChangeArrowheads="1"/>
        </xdr:cNvSpPr>
      </xdr:nvSpPr>
      <xdr:spPr>
        <a:xfrm>
          <a:off x="6296025" y="5419725"/>
          <a:ext cx="28575" cy="16192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10</xdr:col>
      <xdr:colOff>0</xdr:colOff>
      <xdr:row>56</xdr:row>
      <xdr:rowOff>0</xdr:rowOff>
    </xdr:to>
    <xdr:sp>
      <xdr:nvSpPr>
        <xdr:cNvPr id="4"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The adoption of these new FRSs has the effect of ceasing the amortisation charges of RM262,000 in the current quarter and RM1,049,000 in the current financial year ended 30 April 2007. 
</a:t>
          </a:r>
        </a:p>
      </xdr:txBody>
    </xdr:sp>
    <xdr:clientData/>
  </xdr:twoCellAnchor>
  <xdr:twoCellAnchor>
    <xdr:from>
      <xdr:col>2</xdr:col>
      <xdr:colOff>0</xdr:colOff>
      <xdr:row>56</xdr:row>
      <xdr:rowOff>0</xdr:rowOff>
    </xdr:from>
    <xdr:to>
      <xdr:col>10</xdr:col>
      <xdr:colOff>0</xdr:colOff>
      <xdr:row>56</xdr:row>
      <xdr:rowOff>0</xdr:rowOff>
    </xdr:to>
    <xdr:sp>
      <xdr:nvSpPr>
        <xdr:cNvPr id="5"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 maintains its existing accounting policy on biological assets and will comply with the provisions of MASB Exposure Draft 50: Agriculture, the equivalent of International Accounting Standard 41, once it becomes effective for application in Malaysia. 
The current financial year's presentation of biological assets is based on the revised requirements of FRS 101, with comparatives restated to conform with the curent financial year's presentation.
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With the implementation of FRS 101, the comparative figures for "share of profit of associates" and "taxation" in the consolidated income statement and "share of profit of associates" in the consolidated cash flow statement have been restated for the presentation purpose.
</a:t>
          </a:r>
        </a:p>
      </xdr:txBody>
    </xdr:sp>
    <xdr:clientData/>
  </xdr:twoCellAnchor>
  <xdr:twoCellAnchor>
    <xdr:from>
      <xdr:col>1</xdr:col>
      <xdr:colOff>9525</xdr:colOff>
      <xdr:row>38</xdr:row>
      <xdr:rowOff>0</xdr:rowOff>
    </xdr:from>
    <xdr:to>
      <xdr:col>10</xdr:col>
      <xdr:colOff>0</xdr:colOff>
      <xdr:row>38</xdr:row>
      <xdr:rowOff>0</xdr:rowOff>
    </xdr:to>
    <xdr:sp>
      <xdr:nvSpPr>
        <xdr:cNvPr id="6" name="Text 2"/>
        <xdr:cNvSpPr txBox="1">
          <a:spLocks noChangeArrowheads="1"/>
        </xdr:cNvSpPr>
      </xdr:nvSpPr>
      <xdr:spPr>
        <a:xfrm>
          <a:off x="247650" y="72961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Accordingly, the following comparative amounts have been restated:</a:t>
          </a:r>
        </a:p>
      </xdr:txBody>
    </xdr:sp>
    <xdr:clientData/>
  </xdr:twoCellAnchor>
  <xdr:twoCellAnchor>
    <xdr:from>
      <xdr:col>2</xdr:col>
      <xdr:colOff>0</xdr:colOff>
      <xdr:row>56</xdr:row>
      <xdr:rowOff>0</xdr:rowOff>
    </xdr:from>
    <xdr:to>
      <xdr:col>10</xdr:col>
      <xdr:colOff>0</xdr:colOff>
      <xdr:row>56</xdr:row>
      <xdr:rowOff>0</xdr:rowOff>
    </xdr:to>
    <xdr:sp>
      <xdr:nvSpPr>
        <xdr:cNvPr id="7"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56</xdr:row>
      <xdr:rowOff>0</xdr:rowOff>
    </xdr:to>
    <xdr:sp>
      <xdr:nvSpPr>
        <xdr:cNvPr id="8" name="Text 2"/>
        <xdr:cNvSpPr txBox="1">
          <a:spLocks noChangeArrowheads="1"/>
        </xdr:cNvSpPr>
      </xdr:nvSpPr>
      <xdr:spPr>
        <a:xfrm>
          <a:off x="238125" y="10829925"/>
          <a:ext cx="60579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58</xdr:row>
      <xdr:rowOff>19050</xdr:rowOff>
    </xdr:from>
    <xdr:to>
      <xdr:col>10</xdr:col>
      <xdr:colOff>0</xdr:colOff>
      <xdr:row>61</xdr:row>
      <xdr:rowOff>66675</xdr:rowOff>
    </xdr:to>
    <xdr:sp>
      <xdr:nvSpPr>
        <xdr:cNvPr id="9" name="Text 2"/>
        <xdr:cNvSpPr txBox="1">
          <a:spLocks noChangeArrowheads="1"/>
        </xdr:cNvSpPr>
      </xdr:nvSpPr>
      <xdr:spPr>
        <a:xfrm>
          <a:off x="247650" y="11229975"/>
          <a:ext cx="6048375" cy="6191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Group’s latest annual financial statements ended 30 April 2007. </a:t>
          </a:r>
        </a:p>
      </xdr:txBody>
    </xdr:sp>
    <xdr:clientData/>
  </xdr:twoCellAnchor>
  <xdr:twoCellAnchor>
    <xdr:from>
      <xdr:col>1</xdr:col>
      <xdr:colOff>9525</xdr:colOff>
      <xdr:row>106</xdr:row>
      <xdr:rowOff>0</xdr:rowOff>
    </xdr:from>
    <xdr:to>
      <xdr:col>10</xdr:col>
      <xdr:colOff>0</xdr:colOff>
      <xdr:row>106</xdr:row>
      <xdr:rowOff>0</xdr:rowOff>
    </xdr:to>
    <xdr:sp>
      <xdr:nvSpPr>
        <xdr:cNvPr id="10"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106</xdr:row>
      <xdr:rowOff>0</xdr:rowOff>
    </xdr:from>
    <xdr:to>
      <xdr:col>10</xdr:col>
      <xdr:colOff>0</xdr:colOff>
      <xdr:row>106</xdr:row>
      <xdr:rowOff>0</xdr:rowOff>
    </xdr:to>
    <xdr:sp>
      <xdr:nvSpPr>
        <xdr:cNvPr id="11"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106</xdr:row>
      <xdr:rowOff>0</xdr:rowOff>
    </xdr:from>
    <xdr:to>
      <xdr:col>10</xdr:col>
      <xdr:colOff>0</xdr:colOff>
      <xdr:row>106</xdr:row>
      <xdr:rowOff>0</xdr:rowOff>
    </xdr:to>
    <xdr:sp>
      <xdr:nvSpPr>
        <xdr:cNvPr id="12"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106</xdr:row>
      <xdr:rowOff>0</xdr:rowOff>
    </xdr:from>
    <xdr:to>
      <xdr:col>10</xdr:col>
      <xdr:colOff>0</xdr:colOff>
      <xdr:row>106</xdr:row>
      <xdr:rowOff>0</xdr:rowOff>
    </xdr:to>
    <xdr:sp>
      <xdr:nvSpPr>
        <xdr:cNvPr id="13"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106</xdr:row>
      <xdr:rowOff>0</xdr:rowOff>
    </xdr:from>
    <xdr:to>
      <xdr:col>10</xdr:col>
      <xdr:colOff>0</xdr:colOff>
      <xdr:row>106</xdr:row>
      <xdr:rowOff>0</xdr:rowOff>
    </xdr:to>
    <xdr:sp>
      <xdr:nvSpPr>
        <xdr:cNvPr id="14"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106</xdr:row>
      <xdr:rowOff>0</xdr:rowOff>
    </xdr:from>
    <xdr:to>
      <xdr:col>10</xdr:col>
      <xdr:colOff>0</xdr:colOff>
      <xdr:row>106</xdr:row>
      <xdr:rowOff>0</xdr:rowOff>
    </xdr:to>
    <xdr:sp>
      <xdr:nvSpPr>
        <xdr:cNvPr id="15"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106</xdr:row>
      <xdr:rowOff>0</xdr:rowOff>
    </xdr:from>
    <xdr:to>
      <xdr:col>10</xdr:col>
      <xdr:colOff>0</xdr:colOff>
      <xdr:row>106</xdr:row>
      <xdr:rowOff>0</xdr:rowOff>
    </xdr:to>
    <xdr:sp>
      <xdr:nvSpPr>
        <xdr:cNvPr id="16"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0</xdr:rowOff>
    </xdr:to>
    <xdr:sp>
      <xdr:nvSpPr>
        <xdr:cNvPr id="17"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0</xdr:rowOff>
    </xdr:to>
    <xdr:sp>
      <xdr:nvSpPr>
        <xdr:cNvPr id="18"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106</xdr:row>
      <xdr:rowOff>0</xdr:rowOff>
    </xdr:from>
    <xdr:to>
      <xdr:col>10</xdr:col>
      <xdr:colOff>0</xdr:colOff>
      <xdr:row>106</xdr:row>
      <xdr:rowOff>0</xdr:rowOff>
    </xdr:to>
    <xdr:sp>
      <xdr:nvSpPr>
        <xdr:cNvPr id="19"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0</xdr:rowOff>
    </xdr:to>
    <xdr:sp>
      <xdr:nvSpPr>
        <xdr:cNvPr id="20"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106</xdr:row>
      <xdr:rowOff>0</xdr:rowOff>
    </xdr:from>
    <xdr:to>
      <xdr:col>8</xdr:col>
      <xdr:colOff>85725</xdr:colOff>
      <xdr:row>106</xdr:row>
      <xdr:rowOff>0</xdr:rowOff>
    </xdr:to>
    <xdr:sp>
      <xdr:nvSpPr>
        <xdr:cNvPr id="21" name="Text 2"/>
        <xdr:cNvSpPr txBox="1">
          <a:spLocks noChangeArrowheads="1"/>
        </xdr:cNvSpPr>
      </xdr:nvSpPr>
      <xdr:spPr>
        <a:xfrm>
          <a:off x="9525" y="19402425"/>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106</xdr:row>
      <xdr:rowOff>0</xdr:rowOff>
    </xdr:from>
    <xdr:to>
      <xdr:col>10</xdr:col>
      <xdr:colOff>0</xdr:colOff>
      <xdr:row>106</xdr:row>
      <xdr:rowOff>0</xdr:rowOff>
    </xdr:to>
    <xdr:sp>
      <xdr:nvSpPr>
        <xdr:cNvPr id="22"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106</xdr:row>
      <xdr:rowOff>0</xdr:rowOff>
    </xdr:from>
    <xdr:to>
      <xdr:col>10</xdr:col>
      <xdr:colOff>0</xdr:colOff>
      <xdr:row>106</xdr:row>
      <xdr:rowOff>0</xdr:rowOff>
    </xdr:to>
    <xdr:sp>
      <xdr:nvSpPr>
        <xdr:cNvPr id="23"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106</xdr:row>
      <xdr:rowOff>0</xdr:rowOff>
    </xdr:from>
    <xdr:to>
      <xdr:col>10</xdr:col>
      <xdr:colOff>0</xdr:colOff>
      <xdr:row>106</xdr:row>
      <xdr:rowOff>0</xdr:rowOff>
    </xdr:to>
    <xdr:sp>
      <xdr:nvSpPr>
        <xdr:cNvPr id="24"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106</xdr:row>
      <xdr:rowOff>0</xdr:rowOff>
    </xdr:from>
    <xdr:to>
      <xdr:col>10</xdr:col>
      <xdr:colOff>0</xdr:colOff>
      <xdr:row>106</xdr:row>
      <xdr:rowOff>0</xdr:rowOff>
    </xdr:to>
    <xdr:sp>
      <xdr:nvSpPr>
        <xdr:cNvPr id="25"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106</xdr:row>
      <xdr:rowOff>0</xdr:rowOff>
    </xdr:from>
    <xdr:to>
      <xdr:col>9</xdr:col>
      <xdr:colOff>933450</xdr:colOff>
      <xdr:row>106</xdr:row>
      <xdr:rowOff>0</xdr:rowOff>
    </xdr:to>
    <xdr:sp>
      <xdr:nvSpPr>
        <xdr:cNvPr id="26" name="TextBox 28"/>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106</xdr:row>
      <xdr:rowOff>0</xdr:rowOff>
    </xdr:from>
    <xdr:to>
      <xdr:col>9</xdr:col>
      <xdr:colOff>933450</xdr:colOff>
      <xdr:row>106</xdr:row>
      <xdr:rowOff>0</xdr:rowOff>
    </xdr:to>
    <xdr:sp>
      <xdr:nvSpPr>
        <xdr:cNvPr id="27" name="TextBox 29"/>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106</xdr:row>
      <xdr:rowOff>0</xdr:rowOff>
    </xdr:from>
    <xdr:to>
      <xdr:col>9</xdr:col>
      <xdr:colOff>933450</xdr:colOff>
      <xdr:row>106</xdr:row>
      <xdr:rowOff>0</xdr:rowOff>
    </xdr:to>
    <xdr:sp>
      <xdr:nvSpPr>
        <xdr:cNvPr id="28" name="TextBox 30"/>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106</xdr:row>
      <xdr:rowOff>0</xdr:rowOff>
    </xdr:from>
    <xdr:to>
      <xdr:col>9</xdr:col>
      <xdr:colOff>933450</xdr:colOff>
      <xdr:row>106</xdr:row>
      <xdr:rowOff>0</xdr:rowOff>
    </xdr:to>
    <xdr:sp>
      <xdr:nvSpPr>
        <xdr:cNvPr id="29" name="TextBox 31"/>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106</xdr:row>
      <xdr:rowOff>0</xdr:rowOff>
    </xdr:from>
    <xdr:to>
      <xdr:col>9</xdr:col>
      <xdr:colOff>933450</xdr:colOff>
      <xdr:row>106</xdr:row>
      <xdr:rowOff>0</xdr:rowOff>
    </xdr:to>
    <xdr:sp>
      <xdr:nvSpPr>
        <xdr:cNvPr id="30" name="TextBox 32"/>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106</xdr:row>
      <xdr:rowOff>0</xdr:rowOff>
    </xdr:from>
    <xdr:to>
      <xdr:col>9</xdr:col>
      <xdr:colOff>933450</xdr:colOff>
      <xdr:row>106</xdr:row>
      <xdr:rowOff>0</xdr:rowOff>
    </xdr:to>
    <xdr:sp>
      <xdr:nvSpPr>
        <xdr:cNvPr id="31" name="TextBox 33"/>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106</xdr:row>
      <xdr:rowOff>0</xdr:rowOff>
    </xdr:from>
    <xdr:to>
      <xdr:col>9</xdr:col>
      <xdr:colOff>933450</xdr:colOff>
      <xdr:row>106</xdr:row>
      <xdr:rowOff>0</xdr:rowOff>
    </xdr:to>
    <xdr:sp>
      <xdr:nvSpPr>
        <xdr:cNvPr id="32" name="TextBox 34"/>
        <xdr:cNvSpPr txBox="1">
          <a:spLocks noChangeArrowheads="1"/>
        </xdr:cNvSpPr>
      </xdr:nvSpPr>
      <xdr:spPr>
        <a:xfrm>
          <a:off x="514350" y="194024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106</xdr:row>
      <xdr:rowOff>0</xdr:rowOff>
    </xdr:from>
    <xdr:to>
      <xdr:col>9</xdr:col>
      <xdr:colOff>933450</xdr:colOff>
      <xdr:row>106</xdr:row>
      <xdr:rowOff>0</xdr:rowOff>
    </xdr:to>
    <xdr:sp>
      <xdr:nvSpPr>
        <xdr:cNvPr id="33" name="TextBox 35"/>
        <xdr:cNvSpPr txBox="1">
          <a:spLocks noChangeArrowheads="1"/>
        </xdr:cNvSpPr>
      </xdr:nvSpPr>
      <xdr:spPr>
        <a:xfrm>
          <a:off x="942975" y="194024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106</xdr:row>
      <xdr:rowOff>0</xdr:rowOff>
    </xdr:from>
    <xdr:to>
      <xdr:col>9</xdr:col>
      <xdr:colOff>933450</xdr:colOff>
      <xdr:row>106</xdr:row>
      <xdr:rowOff>0</xdr:rowOff>
    </xdr:to>
    <xdr:sp>
      <xdr:nvSpPr>
        <xdr:cNvPr id="34" name="TextBox 36"/>
        <xdr:cNvSpPr txBox="1">
          <a:spLocks noChangeArrowheads="1"/>
        </xdr:cNvSpPr>
      </xdr:nvSpPr>
      <xdr:spPr>
        <a:xfrm>
          <a:off x="942975" y="194024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106</xdr:row>
      <xdr:rowOff>0</xdr:rowOff>
    </xdr:from>
    <xdr:to>
      <xdr:col>9</xdr:col>
      <xdr:colOff>933450</xdr:colOff>
      <xdr:row>106</xdr:row>
      <xdr:rowOff>0</xdr:rowOff>
    </xdr:to>
    <xdr:sp>
      <xdr:nvSpPr>
        <xdr:cNvPr id="35" name="TextBox 37"/>
        <xdr:cNvSpPr txBox="1">
          <a:spLocks noChangeArrowheads="1"/>
        </xdr:cNvSpPr>
      </xdr:nvSpPr>
      <xdr:spPr>
        <a:xfrm>
          <a:off x="514350" y="194024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106</xdr:row>
      <xdr:rowOff>0</xdr:rowOff>
    </xdr:from>
    <xdr:to>
      <xdr:col>9</xdr:col>
      <xdr:colOff>933450</xdr:colOff>
      <xdr:row>106</xdr:row>
      <xdr:rowOff>0</xdr:rowOff>
    </xdr:to>
    <xdr:sp>
      <xdr:nvSpPr>
        <xdr:cNvPr id="36" name="TextBox 38"/>
        <xdr:cNvSpPr txBox="1">
          <a:spLocks noChangeArrowheads="1"/>
        </xdr:cNvSpPr>
      </xdr:nvSpPr>
      <xdr:spPr>
        <a:xfrm>
          <a:off x="514350" y="194024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106</xdr:row>
      <xdr:rowOff>0</xdr:rowOff>
    </xdr:from>
    <xdr:to>
      <xdr:col>9</xdr:col>
      <xdr:colOff>933450</xdr:colOff>
      <xdr:row>106</xdr:row>
      <xdr:rowOff>0</xdr:rowOff>
    </xdr:to>
    <xdr:sp>
      <xdr:nvSpPr>
        <xdr:cNvPr id="37" name="TextBox 39"/>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106</xdr:row>
      <xdr:rowOff>0</xdr:rowOff>
    </xdr:from>
    <xdr:to>
      <xdr:col>9</xdr:col>
      <xdr:colOff>933450</xdr:colOff>
      <xdr:row>106</xdr:row>
      <xdr:rowOff>0</xdr:rowOff>
    </xdr:to>
    <xdr:sp>
      <xdr:nvSpPr>
        <xdr:cNvPr id="38" name="TextBox 40"/>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106</xdr:row>
      <xdr:rowOff>0</xdr:rowOff>
    </xdr:from>
    <xdr:to>
      <xdr:col>9</xdr:col>
      <xdr:colOff>933450</xdr:colOff>
      <xdr:row>106</xdr:row>
      <xdr:rowOff>0</xdr:rowOff>
    </xdr:to>
    <xdr:sp>
      <xdr:nvSpPr>
        <xdr:cNvPr id="39" name="TextBox 41"/>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0" name="Text 2"/>
        <xdr:cNvSpPr txBox="1">
          <a:spLocks noChangeArrowheads="1"/>
        </xdr:cNvSpPr>
      </xdr:nvSpPr>
      <xdr:spPr>
        <a:xfrm>
          <a:off x="742950" y="1162050"/>
          <a:ext cx="5553075" cy="0"/>
        </a:xfrm>
        <a:prstGeom prst="rect">
          <a:avLst/>
        </a:prstGeom>
        <a:noFill/>
        <a:ln w="1" cmpd="sng">
          <a:noFill/>
        </a:ln>
      </xdr:spPr>
      <xdr:txBody>
        <a:bodyPr vertOverflow="clip" wrap="square"/>
        <a:p>
          <a:pPr algn="l">
            <a:defRPr/>
          </a:pPr>
          <a:r>
            <a:rPr lang="en-US" cap="none" sz="1190" b="1" i="0" u="none" baseline="0">
              <a:latin typeface="Arial"/>
              <a:ea typeface="Arial"/>
              <a:cs typeface="Arial"/>
            </a:rPr>
            <a:t>EXPLANATORY NOTES PURSUANT TO FRS 134: INTERIM FINANCIAL REPORTING
   </a:t>
          </a:r>
        </a:p>
      </xdr:txBody>
    </xdr:sp>
    <xdr:clientData/>
  </xdr:twoCellAnchor>
  <xdr:twoCellAnchor>
    <xdr:from>
      <xdr:col>2</xdr:col>
      <xdr:colOff>9525</xdr:colOff>
      <xdr:row>56</xdr:row>
      <xdr:rowOff>0</xdr:rowOff>
    </xdr:from>
    <xdr:to>
      <xdr:col>10</xdr:col>
      <xdr:colOff>0</xdr:colOff>
      <xdr:row>56</xdr:row>
      <xdr:rowOff>0</xdr:rowOff>
    </xdr:to>
    <xdr:sp>
      <xdr:nvSpPr>
        <xdr:cNvPr id="41" name="Text 2"/>
        <xdr:cNvSpPr txBox="1">
          <a:spLocks noChangeArrowheads="1"/>
        </xdr:cNvSpPr>
      </xdr:nvSpPr>
      <xdr:spPr>
        <a:xfrm>
          <a:off x="514350" y="10829925"/>
          <a:ext cx="5781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64</xdr:row>
      <xdr:rowOff>19050</xdr:rowOff>
    </xdr:from>
    <xdr:to>
      <xdr:col>9</xdr:col>
      <xdr:colOff>1047750</xdr:colOff>
      <xdr:row>66</xdr:row>
      <xdr:rowOff>85725</xdr:rowOff>
    </xdr:to>
    <xdr:sp>
      <xdr:nvSpPr>
        <xdr:cNvPr id="42" name="Text 2"/>
        <xdr:cNvSpPr txBox="1">
          <a:spLocks noChangeArrowheads="1"/>
        </xdr:cNvSpPr>
      </xdr:nvSpPr>
      <xdr:spPr>
        <a:xfrm>
          <a:off x="247650" y="12372975"/>
          <a:ext cx="6038850" cy="4476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items of unusual nature which affected assets, liabilities, equity, net income, or cash flows during the three months ended 31 July 2007.</a:t>
          </a:r>
        </a:p>
      </xdr:txBody>
    </xdr:sp>
    <xdr:clientData/>
  </xdr:twoCellAnchor>
  <xdr:twoCellAnchor>
    <xdr:from>
      <xdr:col>0</xdr:col>
      <xdr:colOff>228600</xdr:colOff>
      <xdr:row>28</xdr:row>
      <xdr:rowOff>0</xdr:rowOff>
    </xdr:from>
    <xdr:to>
      <xdr:col>9</xdr:col>
      <xdr:colOff>1047750</xdr:colOff>
      <xdr:row>38</xdr:row>
      <xdr:rowOff>0</xdr:rowOff>
    </xdr:to>
    <xdr:sp>
      <xdr:nvSpPr>
        <xdr:cNvPr id="43" name="Text 2"/>
        <xdr:cNvSpPr txBox="1">
          <a:spLocks noChangeArrowheads="1"/>
        </xdr:cNvSpPr>
      </xdr:nvSpPr>
      <xdr:spPr>
        <a:xfrm>
          <a:off x="228600" y="5353050"/>
          <a:ext cx="6057900" cy="19431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2007, leasehold land of the Group was classified as Property, Plant and Equipment and was stated at cost/valuation less accumulated depreciation and any accumulated impairment losses. The revised FRS 117 requires that the leasehold land be classified as Prepaid Land Lease Payments and amortised on a straight-line basis over the lease term.
The adoption of FRS 117 has no effect on the consolidated income statement for the current quarter and current financial year-to-date ended 31 July 2007. The reclassification of leasehold land to Prepaid Land Lease Payments has been accounted for retrospectively which comparatives have been restated as follows:</a:t>
          </a:r>
        </a:p>
      </xdr:txBody>
    </xdr:sp>
    <xdr:clientData/>
  </xdr:twoCellAnchor>
  <xdr:twoCellAnchor>
    <xdr:from>
      <xdr:col>1</xdr:col>
      <xdr:colOff>9525</xdr:colOff>
      <xdr:row>106</xdr:row>
      <xdr:rowOff>0</xdr:rowOff>
    </xdr:from>
    <xdr:to>
      <xdr:col>10</xdr:col>
      <xdr:colOff>0</xdr:colOff>
      <xdr:row>106</xdr:row>
      <xdr:rowOff>0</xdr:rowOff>
    </xdr:to>
    <xdr:sp>
      <xdr:nvSpPr>
        <xdr:cNvPr id="44"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values and the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 ended 30 April 2007 have been reduced by RM535,000 and RM2,080,000 respectively.
There were no other changes in estimates that have a material effect against results in the current quarter and current financial year-to-date.</a:t>
          </a:r>
        </a:p>
      </xdr:txBody>
    </xdr:sp>
    <xdr:clientData/>
  </xdr:twoCellAnchor>
  <xdr:twoCellAnchor>
    <xdr:from>
      <xdr:col>1</xdr:col>
      <xdr:colOff>114300</xdr:colOff>
      <xdr:row>56</xdr:row>
      <xdr:rowOff>0</xdr:rowOff>
    </xdr:from>
    <xdr:to>
      <xdr:col>10</xdr:col>
      <xdr:colOff>0</xdr:colOff>
      <xdr:row>56</xdr:row>
      <xdr:rowOff>0</xdr:rowOff>
    </xdr:to>
    <xdr:sp>
      <xdr:nvSpPr>
        <xdr:cNvPr id="45" name="Text 2"/>
        <xdr:cNvSpPr txBox="1">
          <a:spLocks noChangeArrowheads="1"/>
        </xdr:cNvSpPr>
      </xdr:nvSpPr>
      <xdr:spPr>
        <a:xfrm>
          <a:off x="352425" y="10829925"/>
          <a:ext cx="59436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p>
      </xdr:txBody>
    </xdr:sp>
    <xdr:clientData/>
  </xdr:twoCellAnchor>
  <xdr:twoCellAnchor>
    <xdr:from>
      <xdr:col>1</xdr:col>
      <xdr:colOff>9525</xdr:colOff>
      <xdr:row>106</xdr:row>
      <xdr:rowOff>0</xdr:rowOff>
    </xdr:from>
    <xdr:to>
      <xdr:col>4</xdr:col>
      <xdr:colOff>19050</xdr:colOff>
      <xdr:row>106</xdr:row>
      <xdr:rowOff>0</xdr:rowOff>
    </xdr:to>
    <xdr:sp>
      <xdr:nvSpPr>
        <xdr:cNvPr id="46" name="Text 2"/>
        <xdr:cNvSpPr txBox="1">
          <a:spLocks noChangeArrowheads="1"/>
        </xdr:cNvSpPr>
      </xdr:nvSpPr>
      <xdr:spPr>
        <a:xfrm>
          <a:off x="247650" y="19402425"/>
          <a:ext cx="140970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56</xdr:row>
      <xdr:rowOff>0</xdr:rowOff>
    </xdr:from>
    <xdr:to>
      <xdr:col>10</xdr:col>
      <xdr:colOff>171450</xdr:colOff>
      <xdr:row>56</xdr:row>
      <xdr:rowOff>0</xdr:rowOff>
    </xdr:to>
    <xdr:sp>
      <xdr:nvSpPr>
        <xdr:cNvPr id="47" name="Text 2"/>
        <xdr:cNvSpPr txBox="1">
          <a:spLocks noChangeArrowheads="1"/>
        </xdr:cNvSpPr>
      </xdr:nvSpPr>
      <xdr:spPr>
        <a:xfrm>
          <a:off x="523875" y="10829925"/>
          <a:ext cx="5943600" cy="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This represents the effects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latin typeface="Arial"/>
              <a:ea typeface="Arial"/>
              <a:cs typeface="Arial"/>
            </a:rPr>
            <a:t>
</a:t>
          </a:r>
        </a:p>
      </xdr:txBody>
    </xdr:sp>
    <xdr:clientData/>
  </xdr:twoCellAnchor>
  <xdr:twoCellAnchor>
    <xdr:from>
      <xdr:col>1</xdr:col>
      <xdr:colOff>9525</xdr:colOff>
      <xdr:row>81</xdr:row>
      <xdr:rowOff>19050</xdr:rowOff>
    </xdr:from>
    <xdr:to>
      <xdr:col>10</xdr:col>
      <xdr:colOff>0</xdr:colOff>
      <xdr:row>88</xdr:row>
      <xdr:rowOff>180975</xdr:rowOff>
    </xdr:to>
    <xdr:sp>
      <xdr:nvSpPr>
        <xdr:cNvPr id="48" name="Text 2"/>
        <xdr:cNvSpPr txBox="1">
          <a:spLocks noChangeArrowheads="1"/>
        </xdr:cNvSpPr>
      </xdr:nvSpPr>
      <xdr:spPr>
        <a:xfrm>
          <a:off x="247650" y="15611475"/>
          <a:ext cx="6048375" cy="14954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2007 except for the net book values of the property, plant and equipment where depreciation have been provided for in the current quarter and current financial year-to-date ended 31 July 2007. Any addition to the property, plant and equipment are carried at cost less depreciation charge for the current quarter and current financial year-to-date. </a:t>
          </a:r>
        </a:p>
      </xdr:txBody>
    </xdr:sp>
    <xdr:clientData/>
  </xdr:twoCellAnchor>
  <xdr:twoCellAnchor>
    <xdr:from>
      <xdr:col>1</xdr:col>
      <xdr:colOff>9525</xdr:colOff>
      <xdr:row>43</xdr:row>
      <xdr:rowOff>0</xdr:rowOff>
    </xdr:from>
    <xdr:to>
      <xdr:col>10</xdr:col>
      <xdr:colOff>0</xdr:colOff>
      <xdr:row>43</xdr:row>
      <xdr:rowOff>0</xdr:rowOff>
    </xdr:to>
    <xdr:sp>
      <xdr:nvSpPr>
        <xdr:cNvPr id="49" name="Text 2"/>
        <xdr:cNvSpPr txBox="1">
          <a:spLocks noChangeArrowheads="1"/>
        </xdr:cNvSpPr>
      </xdr:nvSpPr>
      <xdr:spPr>
        <a:xfrm>
          <a:off x="247650" y="8248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91</xdr:row>
      <xdr:rowOff>0</xdr:rowOff>
    </xdr:from>
    <xdr:to>
      <xdr:col>10</xdr:col>
      <xdr:colOff>0</xdr:colOff>
      <xdr:row>91</xdr:row>
      <xdr:rowOff>47625</xdr:rowOff>
    </xdr:to>
    <xdr:sp>
      <xdr:nvSpPr>
        <xdr:cNvPr id="50" name="Text 2"/>
        <xdr:cNvSpPr txBox="1">
          <a:spLocks noChangeArrowheads="1"/>
        </xdr:cNvSpPr>
      </xdr:nvSpPr>
      <xdr:spPr>
        <a:xfrm>
          <a:off x="247650" y="17497425"/>
          <a:ext cx="6048375" cy="4762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financial year ended 30 April 2007.</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91</xdr:row>
      <xdr:rowOff>0</xdr:rowOff>
    </xdr:from>
    <xdr:to>
      <xdr:col>10</xdr:col>
      <xdr:colOff>0</xdr:colOff>
      <xdr:row>91</xdr:row>
      <xdr:rowOff>0</xdr:rowOff>
    </xdr:to>
    <xdr:sp>
      <xdr:nvSpPr>
        <xdr:cNvPr id="51" name="Text 2"/>
        <xdr:cNvSpPr txBox="1">
          <a:spLocks noChangeArrowheads="1"/>
        </xdr:cNvSpPr>
      </xdr:nvSpPr>
      <xdr:spPr>
        <a:xfrm>
          <a:off x="247650" y="17497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0</xdr:colOff>
      <xdr:row>8</xdr:row>
      <xdr:rowOff>0</xdr:rowOff>
    </xdr:from>
    <xdr:to>
      <xdr:col>10</xdr:col>
      <xdr:colOff>0</xdr:colOff>
      <xdr:row>18</xdr:row>
      <xdr:rowOff>85725</xdr:rowOff>
    </xdr:to>
    <xdr:sp>
      <xdr:nvSpPr>
        <xdr:cNvPr id="52" name="Text 2"/>
        <xdr:cNvSpPr txBox="1">
          <a:spLocks noChangeArrowheads="1"/>
        </xdr:cNvSpPr>
      </xdr:nvSpPr>
      <xdr:spPr>
        <a:xfrm>
          <a:off x="238125" y="1543050"/>
          <a:ext cx="6057900" cy="1990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in accordance with FRS 134:  Interim Financial Reporting and Chapter 9, Part K of the Listing Requirements of Bursa Malaysia Securities Berhad, and should be read in conjunction with the Group’s audited financial statements for the year ended 30 April 2007.
The accounting policies and methods of computation used in the preparation of the quarterly financial statements are consistent with those applied in the latest audited annual financial statements ended 30 April 2007 except for the adoption of the following new/revised Financial Reporting Standards ("FRS") and Amendment to FRS which are relevant to the Group:
</a:t>
          </a:r>
        </a:p>
      </xdr:txBody>
    </xdr:sp>
    <xdr:clientData/>
  </xdr:twoCellAnchor>
  <xdr:twoCellAnchor>
    <xdr:from>
      <xdr:col>2</xdr:col>
      <xdr:colOff>0</xdr:colOff>
      <xdr:row>56</xdr:row>
      <xdr:rowOff>0</xdr:rowOff>
    </xdr:from>
    <xdr:to>
      <xdr:col>10</xdr:col>
      <xdr:colOff>0</xdr:colOff>
      <xdr:row>56</xdr:row>
      <xdr:rowOff>0</xdr:rowOff>
    </xdr:to>
    <xdr:sp>
      <xdr:nvSpPr>
        <xdr:cNvPr id="53"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biological assets, share of profit of asociates and other disclosures.
New Planting Expenditure which was previously classified under Property, Plant and Equipment is now disclosed separately as a line item in the Consolidated Balance Sheet as Biological Assets.
</a:t>
          </a:r>
        </a:p>
      </xdr:txBody>
    </xdr:sp>
    <xdr:clientData/>
  </xdr:twoCellAnchor>
  <xdr:twoCellAnchor>
    <xdr:from>
      <xdr:col>1</xdr:col>
      <xdr:colOff>9525</xdr:colOff>
      <xdr:row>91</xdr:row>
      <xdr:rowOff>19050</xdr:rowOff>
    </xdr:from>
    <xdr:to>
      <xdr:col>10</xdr:col>
      <xdr:colOff>0</xdr:colOff>
      <xdr:row>93</xdr:row>
      <xdr:rowOff>66675</xdr:rowOff>
    </xdr:to>
    <xdr:sp>
      <xdr:nvSpPr>
        <xdr:cNvPr id="54" name="Text 2"/>
        <xdr:cNvSpPr txBox="1">
          <a:spLocks noChangeArrowheads="1"/>
        </xdr:cNvSpPr>
      </xdr:nvSpPr>
      <xdr:spPr>
        <a:xfrm>
          <a:off x="247650" y="17516475"/>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three months ended 31 July 2007.
</a:t>
          </a:r>
        </a:p>
      </xdr:txBody>
    </xdr:sp>
    <xdr:clientData/>
  </xdr:twoCellAnchor>
  <xdr:twoCellAnchor>
    <xdr:from>
      <xdr:col>1</xdr:col>
      <xdr:colOff>9525</xdr:colOff>
      <xdr:row>70</xdr:row>
      <xdr:rowOff>0</xdr:rowOff>
    </xdr:from>
    <xdr:to>
      <xdr:col>10</xdr:col>
      <xdr:colOff>0</xdr:colOff>
      <xdr:row>70</xdr:row>
      <xdr:rowOff>0</xdr:rowOff>
    </xdr:to>
    <xdr:sp>
      <xdr:nvSpPr>
        <xdr:cNvPr id="55"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70</xdr:row>
      <xdr:rowOff>0</xdr:rowOff>
    </xdr:from>
    <xdr:to>
      <xdr:col>10</xdr:col>
      <xdr:colOff>0</xdr:colOff>
      <xdr:row>70</xdr:row>
      <xdr:rowOff>0</xdr:rowOff>
    </xdr:to>
    <xdr:sp>
      <xdr:nvSpPr>
        <xdr:cNvPr id="56"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70</xdr:row>
      <xdr:rowOff>0</xdr:rowOff>
    </xdr:from>
    <xdr:to>
      <xdr:col>10</xdr:col>
      <xdr:colOff>0</xdr:colOff>
      <xdr:row>70</xdr:row>
      <xdr:rowOff>0</xdr:rowOff>
    </xdr:to>
    <xdr:sp>
      <xdr:nvSpPr>
        <xdr:cNvPr id="57"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58"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70</xdr:row>
      <xdr:rowOff>0</xdr:rowOff>
    </xdr:from>
    <xdr:to>
      <xdr:col>10</xdr:col>
      <xdr:colOff>0</xdr:colOff>
      <xdr:row>70</xdr:row>
      <xdr:rowOff>0</xdr:rowOff>
    </xdr:to>
    <xdr:sp>
      <xdr:nvSpPr>
        <xdr:cNvPr id="59"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70</xdr:row>
      <xdr:rowOff>0</xdr:rowOff>
    </xdr:from>
    <xdr:to>
      <xdr:col>10</xdr:col>
      <xdr:colOff>0</xdr:colOff>
      <xdr:row>70</xdr:row>
      <xdr:rowOff>0</xdr:rowOff>
    </xdr:to>
    <xdr:sp>
      <xdr:nvSpPr>
        <xdr:cNvPr id="60"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70</xdr:row>
      <xdr:rowOff>0</xdr:rowOff>
    </xdr:from>
    <xdr:to>
      <xdr:col>10</xdr:col>
      <xdr:colOff>0</xdr:colOff>
      <xdr:row>70</xdr:row>
      <xdr:rowOff>0</xdr:rowOff>
    </xdr:to>
    <xdr:sp>
      <xdr:nvSpPr>
        <xdr:cNvPr id="61"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70</xdr:row>
      <xdr:rowOff>0</xdr:rowOff>
    </xdr:from>
    <xdr:to>
      <xdr:col>10</xdr:col>
      <xdr:colOff>0</xdr:colOff>
      <xdr:row>70</xdr:row>
      <xdr:rowOff>0</xdr:rowOff>
    </xdr:to>
    <xdr:sp>
      <xdr:nvSpPr>
        <xdr:cNvPr id="62"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70</xdr:row>
      <xdr:rowOff>0</xdr:rowOff>
    </xdr:from>
    <xdr:to>
      <xdr:col>10</xdr:col>
      <xdr:colOff>0</xdr:colOff>
      <xdr:row>70</xdr:row>
      <xdr:rowOff>0</xdr:rowOff>
    </xdr:to>
    <xdr:sp>
      <xdr:nvSpPr>
        <xdr:cNvPr id="63"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70</xdr:row>
      <xdr:rowOff>0</xdr:rowOff>
    </xdr:from>
    <xdr:to>
      <xdr:col>10</xdr:col>
      <xdr:colOff>0</xdr:colOff>
      <xdr:row>70</xdr:row>
      <xdr:rowOff>0</xdr:rowOff>
    </xdr:to>
    <xdr:sp>
      <xdr:nvSpPr>
        <xdr:cNvPr id="64"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70</xdr:row>
      <xdr:rowOff>0</xdr:rowOff>
    </xdr:from>
    <xdr:to>
      <xdr:col>10</xdr:col>
      <xdr:colOff>0</xdr:colOff>
      <xdr:row>70</xdr:row>
      <xdr:rowOff>0</xdr:rowOff>
    </xdr:to>
    <xdr:sp>
      <xdr:nvSpPr>
        <xdr:cNvPr id="65"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70</xdr:row>
      <xdr:rowOff>0</xdr:rowOff>
    </xdr:from>
    <xdr:to>
      <xdr:col>8</xdr:col>
      <xdr:colOff>85725</xdr:colOff>
      <xdr:row>70</xdr:row>
      <xdr:rowOff>0</xdr:rowOff>
    </xdr:to>
    <xdr:sp>
      <xdr:nvSpPr>
        <xdr:cNvPr id="66" name="Text 2"/>
        <xdr:cNvSpPr txBox="1">
          <a:spLocks noChangeArrowheads="1"/>
        </xdr:cNvSpPr>
      </xdr:nvSpPr>
      <xdr:spPr>
        <a:xfrm>
          <a:off x="9525" y="13496925"/>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70</xdr:row>
      <xdr:rowOff>0</xdr:rowOff>
    </xdr:from>
    <xdr:to>
      <xdr:col>10</xdr:col>
      <xdr:colOff>0</xdr:colOff>
      <xdr:row>70</xdr:row>
      <xdr:rowOff>0</xdr:rowOff>
    </xdr:to>
    <xdr:sp>
      <xdr:nvSpPr>
        <xdr:cNvPr id="67"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70</xdr:row>
      <xdr:rowOff>0</xdr:rowOff>
    </xdr:from>
    <xdr:to>
      <xdr:col>10</xdr:col>
      <xdr:colOff>0</xdr:colOff>
      <xdr:row>70</xdr:row>
      <xdr:rowOff>0</xdr:rowOff>
    </xdr:to>
    <xdr:sp>
      <xdr:nvSpPr>
        <xdr:cNvPr id="68"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9"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70</xdr:row>
      <xdr:rowOff>0</xdr:rowOff>
    </xdr:from>
    <xdr:to>
      <xdr:col>10</xdr:col>
      <xdr:colOff>0</xdr:colOff>
      <xdr:row>70</xdr:row>
      <xdr:rowOff>0</xdr:rowOff>
    </xdr:to>
    <xdr:sp>
      <xdr:nvSpPr>
        <xdr:cNvPr id="70"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70</xdr:row>
      <xdr:rowOff>0</xdr:rowOff>
    </xdr:from>
    <xdr:to>
      <xdr:col>9</xdr:col>
      <xdr:colOff>933450</xdr:colOff>
      <xdr:row>70</xdr:row>
      <xdr:rowOff>0</xdr:rowOff>
    </xdr:to>
    <xdr:sp>
      <xdr:nvSpPr>
        <xdr:cNvPr id="71" name="TextBox 75"/>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70</xdr:row>
      <xdr:rowOff>0</xdr:rowOff>
    </xdr:from>
    <xdr:to>
      <xdr:col>9</xdr:col>
      <xdr:colOff>933450</xdr:colOff>
      <xdr:row>70</xdr:row>
      <xdr:rowOff>0</xdr:rowOff>
    </xdr:to>
    <xdr:sp>
      <xdr:nvSpPr>
        <xdr:cNvPr id="72" name="TextBox 76"/>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70</xdr:row>
      <xdr:rowOff>0</xdr:rowOff>
    </xdr:from>
    <xdr:to>
      <xdr:col>9</xdr:col>
      <xdr:colOff>933450</xdr:colOff>
      <xdr:row>70</xdr:row>
      <xdr:rowOff>0</xdr:rowOff>
    </xdr:to>
    <xdr:sp>
      <xdr:nvSpPr>
        <xdr:cNvPr id="73" name="TextBox 77"/>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70</xdr:row>
      <xdr:rowOff>0</xdr:rowOff>
    </xdr:from>
    <xdr:to>
      <xdr:col>9</xdr:col>
      <xdr:colOff>933450</xdr:colOff>
      <xdr:row>70</xdr:row>
      <xdr:rowOff>0</xdr:rowOff>
    </xdr:to>
    <xdr:sp>
      <xdr:nvSpPr>
        <xdr:cNvPr id="74" name="TextBox 78"/>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70</xdr:row>
      <xdr:rowOff>0</xdr:rowOff>
    </xdr:from>
    <xdr:to>
      <xdr:col>9</xdr:col>
      <xdr:colOff>933450</xdr:colOff>
      <xdr:row>70</xdr:row>
      <xdr:rowOff>0</xdr:rowOff>
    </xdr:to>
    <xdr:sp>
      <xdr:nvSpPr>
        <xdr:cNvPr id="75" name="TextBox 79"/>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70</xdr:row>
      <xdr:rowOff>0</xdr:rowOff>
    </xdr:from>
    <xdr:to>
      <xdr:col>9</xdr:col>
      <xdr:colOff>933450</xdr:colOff>
      <xdr:row>70</xdr:row>
      <xdr:rowOff>0</xdr:rowOff>
    </xdr:to>
    <xdr:sp>
      <xdr:nvSpPr>
        <xdr:cNvPr id="76" name="TextBox 80"/>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70</xdr:row>
      <xdr:rowOff>0</xdr:rowOff>
    </xdr:from>
    <xdr:to>
      <xdr:col>9</xdr:col>
      <xdr:colOff>933450</xdr:colOff>
      <xdr:row>70</xdr:row>
      <xdr:rowOff>0</xdr:rowOff>
    </xdr:to>
    <xdr:sp>
      <xdr:nvSpPr>
        <xdr:cNvPr id="77" name="TextBox 81"/>
        <xdr:cNvSpPr txBox="1">
          <a:spLocks noChangeArrowheads="1"/>
        </xdr:cNvSpPr>
      </xdr:nvSpPr>
      <xdr:spPr>
        <a:xfrm>
          <a:off x="514350" y="134969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70</xdr:row>
      <xdr:rowOff>0</xdr:rowOff>
    </xdr:from>
    <xdr:to>
      <xdr:col>9</xdr:col>
      <xdr:colOff>933450</xdr:colOff>
      <xdr:row>70</xdr:row>
      <xdr:rowOff>0</xdr:rowOff>
    </xdr:to>
    <xdr:sp>
      <xdr:nvSpPr>
        <xdr:cNvPr id="78" name="TextBox 82"/>
        <xdr:cNvSpPr txBox="1">
          <a:spLocks noChangeArrowheads="1"/>
        </xdr:cNvSpPr>
      </xdr:nvSpPr>
      <xdr:spPr>
        <a:xfrm>
          <a:off x="942975" y="134969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70</xdr:row>
      <xdr:rowOff>0</xdr:rowOff>
    </xdr:from>
    <xdr:to>
      <xdr:col>9</xdr:col>
      <xdr:colOff>933450</xdr:colOff>
      <xdr:row>70</xdr:row>
      <xdr:rowOff>0</xdr:rowOff>
    </xdr:to>
    <xdr:sp>
      <xdr:nvSpPr>
        <xdr:cNvPr id="79" name="TextBox 83"/>
        <xdr:cNvSpPr txBox="1">
          <a:spLocks noChangeArrowheads="1"/>
        </xdr:cNvSpPr>
      </xdr:nvSpPr>
      <xdr:spPr>
        <a:xfrm>
          <a:off x="942975" y="134969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70</xdr:row>
      <xdr:rowOff>0</xdr:rowOff>
    </xdr:from>
    <xdr:to>
      <xdr:col>9</xdr:col>
      <xdr:colOff>933450</xdr:colOff>
      <xdr:row>70</xdr:row>
      <xdr:rowOff>0</xdr:rowOff>
    </xdr:to>
    <xdr:sp>
      <xdr:nvSpPr>
        <xdr:cNvPr id="80" name="TextBox 84"/>
        <xdr:cNvSpPr txBox="1">
          <a:spLocks noChangeArrowheads="1"/>
        </xdr:cNvSpPr>
      </xdr:nvSpPr>
      <xdr:spPr>
        <a:xfrm>
          <a:off x="514350" y="134969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70</xdr:row>
      <xdr:rowOff>0</xdr:rowOff>
    </xdr:from>
    <xdr:to>
      <xdr:col>9</xdr:col>
      <xdr:colOff>933450</xdr:colOff>
      <xdr:row>70</xdr:row>
      <xdr:rowOff>0</xdr:rowOff>
    </xdr:to>
    <xdr:sp>
      <xdr:nvSpPr>
        <xdr:cNvPr id="81" name="TextBox 85"/>
        <xdr:cNvSpPr txBox="1">
          <a:spLocks noChangeArrowheads="1"/>
        </xdr:cNvSpPr>
      </xdr:nvSpPr>
      <xdr:spPr>
        <a:xfrm>
          <a:off x="514350" y="134969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70</xdr:row>
      <xdr:rowOff>0</xdr:rowOff>
    </xdr:from>
    <xdr:to>
      <xdr:col>9</xdr:col>
      <xdr:colOff>933450</xdr:colOff>
      <xdr:row>70</xdr:row>
      <xdr:rowOff>0</xdr:rowOff>
    </xdr:to>
    <xdr:sp>
      <xdr:nvSpPr>
        <xdr:cNvPr id="82" name="TextBox 86"/>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70</xdr:row>
      <xdr:rowOff>0</xdr:rowOff>
    </xdr:from>
    <xdr:to>
      <xdr:col>9</xdr:col>
      <xdr:colOff>933450</xdr:colOff>
      <xdr:row>70</xdr:row>
      <xdr:rowOff>0</xdr:rowOff>
    </xdr:to>
    <xdr:sp>
      <xdr:nvSpPr>
        <xdr:cNvPr id="83" name="TextBox 87"/>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70</xdr:row>
      <xdr:rowOff>0</xdr:rowOff>
    </xdr:from>
    <xdr:to>
      <xdr:col>9</xdr:col>
      <xdr:colOff>933450</xdr:colOff>
      <xdr:row>70</xdr:row>
      <xdr:rowOff>0</xdr:rowOff>
    </xdr:to>
    <xdr:sp>
      <xdr:nvSpPr>
        <xdr:cNvPr id="84" name="TextBox 88"/>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1</xdr:col>
      <xdr:colOff>9525</xdr:colOff>
      <xdr:row>70</xdr:row>
      <xdr:rowOff>19050</xdr:rowOff>
    </xdr:from>
    <xdr:to>
      <xdr:col>10</xdr:col>
      <xdr:colOff>0</xdr:colOff>
      <xdr:row>72</xdr:row>
      <xdr:rowOff>123825</xdr:rowOff>
    </xdr:to>
    <xdr:sp>
      <xdr:nvSpPr>
        <xdr:cNvPr id="85" name="Text 2"/>
        <xdr:cNvSpPr txBox="1">
          <a:spLocks noChangeArrowheads="1"/>
        </xdr:cNvSpPr>
      </xdr:nvSpPr>
      <xdr:spPr>
        <a:xfrm>
          <a:off x="247650" y="13515975"/>
          <a:ext cx="6048375" cy="4857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estimates that have a material effect against results in the current quarter and current financial year-to-date ended 31 July 2007.</a:t>
          </a:r>
        </a:p>
      </xdr:txBody>
    </xdr:sp>
    <xdr:clientData/>
  </xdr:twoCellAnchor>
  <xdr:twoCellAnchor>
    <xdr:from>
      <xdr:col>1</xdr:col>
      <xdr:colOff>9525</xdr:colOff>
      <xdr:row>76</xdr:row>
      <xdr:rowOff>19050</xdr:rowOff>
    </xdr:from>
    <xdr:to>
      <xdr:col>10</xdr:col>
      <xdr:colOff>0</xdr:colOff>
      <xdr:row>81</xdr:row>
      <xdr:rowOff>123825</xdr:rowOff>
    </xdr:to>
    <xdr:sp>
      <xdr:nvSpPr>
        <xdr:cNvPr id="86" name="Text 2"/>
        <xdr:cNvSpPr txBox="1">
          <a:spLocks noChangeArrowheads="1"/>
        </xdr:cNvSpPr>
      </xdr:nvSpPr>
      <xdr:spPr>
        <a:xfrm>
          <a:off x="247650" y="14658975"/>
          <a:ext cx="6048375" cy="10572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three months ended 31 July 2007.</a:t>
          </a:r>
        </a:p>
      </xdr:txBody>
    </xdr:sp>
    <xdr:clientData/>
  </xdr:twoCellAnchor>
  <xdr:twoCellAnchor>
    <xdr:from>
      <xdr:col>1</xdr:col>
      <xdr:colOff>9525</xdr:colOff>
      <xdr:row>97</xdr:row>
      <xdr:rowOff>19050</xdr:rowOff>
    </xdr:from>
    <xdr:to>
      <xdr:col>10</xdr:col>
      <xdr:colOff>0</xdr:colOff>
      <xdr:row>99</xdr:row>
      <xdr:rowOff>104775</xdr:rowOff>
    </xdr:to>
    <xdr:sp>
      <xdr:nvSpPr>
        <xdr:cNvPr id="87" name="Text 2"/>
        <xdr:cNvSpPr txBox="1">
          <a:spLocks noChangeArrowheads="1"/>
        </xdr:cNvSpPr>
      </xdr:nvSpPr>
      <xdr:spPr>
        <a:xfrm>
          <a:off x="247650" y="18659475"/>
          <a:ext cx="6048375" cy="466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three months ended 31 July 2007.</a:t>
          </a:r>
        </a:p>
      </xdr:txBody>
    </xdr:sp>
    <xdr:clientData/>
  </xdr:twoCellAnchor>
  <xdr:twoCellAnchor>
    <xdr:from>
      <xdr:col>6</xdr:col>
      <xdr:colOff>28575</xdr:colOff>
      <xdr:row>21</xdr:row>
      <xdr:rowOff>28575</xdr:rowOff>
    </xdr:from>
    <xdr:to>
      <xdr:col>7</xdr:col>
      <xdr:colOff>0</xdr:colOff>
      <xdr:row>24</xdr:row>
      <xdr:rowOff>161925</xdr:rowOff>
    </xdr:to>
    <xdr:sp>
      <xdr:nvSpPr>
        <xdr:cNvPr id="88" name="AutoShape 93"/>
        <xdr:cNvSpPr>
          <a:spLocks/>
        </xdr:cNvSpPr>
      </xdr:nvSpPr>
      <xdr:spPr>
        <a:xfrm>
          <a:off x="3724275" y="4048125"/>
          <a:ext cx="57150" cy="704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under the historical cost convention except for the revaluation of freehold and leasehold estates and buildings included within property, plant and equipment.
The quarterly financial statements are unaudited and have been prepared in accordance with the requirements of FRS 134: Interim Financial Reporting and paragraph 9.22 of the Listing Requirements of Bursa Malaysia Securities Berhad.
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FRS 102, 108, 110, 116, 127, 128, 132 and 133 does not have significant financial impact on the Group.
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924550" y="9715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p>
      </xdr:txBody>
    </xdr:sp>
    <xdr:clientData/>
  </xdr:twoCellAnchor>
  <xdr:twoCellAnchor>
    <xdr:from>
      <xdr:col>1</xdr:col>
      <xdr:colOff>247650</xdr:colOff>
      <xdr:row>5</xdr:row>
      <xdr:rowOff>0</xdr:rowOff>
    </xdr:from>
    <xdr:to>
      <xdr:col>10</xdr:col>
      <xdr:colOff>0</xdr:colOff>
      <xdr:row>5</xdr:row>
      <xdr:rowOff>0</xdr:rowOff>
    </xdr:to>
    <xdr:sp>
      <xdr:nvSpPr>
        <xdr:cNvPr id="6"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share of results of asociates and other disclosures.
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The principal effects of the changes in accounting policies resulting from the adoption of the other new/revised FRSs are discussed below:</a:t>
          </a:r>
        </a:p>
      </xdr:txBody>
    </xdr:sp>
    <xdr:clientData/>
  </xdr:twoCellAnchor>
  <xdr:twoCellAnchor>
    <xdr:from>
      <xdr:col>10</xdr:col>
      <xdr:colOff>0</xdr:colOff>
      <xdr:row>11</xdr:row>
      <xdr:rowOff>0</xdr:rowOff>
    </xdr:from>
    <xdr:to>
      <xdr:col>10</xdr:col>
      <xdr:colOff>38100</xdr:colOff>
      <xdr:row>11</xdr:row>
      <xdr:rowOff>76200</xdr:rowOff>
    </xdr:to>
    <xdr:sp>
      <xdr:nvSpPr>
        <xdr:cNvPr id="10" name="Text 2"/>
        <xdr:cNvSpPr txBox="1">
          <a:spLocks noChangeArrowheads="1"/>
        </xdr:cNvSpPr>
      </xdr:nvSpPr>
      <xdr:spPr>
        <a:xfrm>
          <a:off x="5924550" y="2114550"/>
          <a:ext cx="38100" cy="76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37</xdr:row>
      <xdr:rowOff>0</xdr:rowOff>
    </xdr:from>
    <xdr:to>
      <xdr:col>10</xdr:col>
      <xdr:colOff>0</xdr:colOff>
      <xdr:row>37</xdr:row>
      <xdr:rowOff>0</xdr:rowOff>
    </xdr:to>
    <xdr:sp>
      <xdr:nvSpPr>
        <xdr:cNvPr id="11" name="Text 2"/>
        <xdr:cNvSpPr txBox="1">
          <a:spLocks noChangeArrowheads="1"/>
        </xdr:cNvSpPr>
      </xdr:nvSpPr>
      <xdr:spPr>
        <a:xfrm>
          <a:off x="285750" y="66579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109</xdr:row>
      <xdr:rowOff>0</xdr:rowOff>
    </xdr:from>
    <xdr:to>
      <xdr:col>10</xdr:col>
      <xdr:colOff>0</xdr:colOff>
      <xdr:row>109</xdr:row>
      <xdr:rowOff>0</xdr:rowOff>
    </xdr:to>
    <xdr:sp>
      <xdr:nvSpPr>
        <xdr:cNvPr id="12" name="Text 2"/>
        <xdr:cNvSpPr txBox="1">
          <a:spLocks noChangeArrowheads="1"/>
        </xdr:cNvSpPr>
      </xdr:nvSpPr>
      <xdr:spPr>
        <a:xfrm>
          <a:off x="285750" y="19631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110</xdr:row>
      <xdr:rowOff>0</xdr:rowOff>
    </xdr:from>
    <xdr:to>
      <xdr:col>10</xdr:col>
      <xdr:colOff>0</xdr:colOff>
      <xdr:row>110</xdr:row>
      <xdr:rowOff>0</xdr:rowOff>
    </xdr:to>
    <xdr:sp>
      <xdr:nvSpPr>
        <xdr:cNvPr id="13" name="Text 2"/>
        <xdr:cNvSpPr txBox="1">
          <a:spLocks noChangeArrowheads="1"/>
        </xdr:cNvSpPr>
      </xdr:nvSpPr>
      <xdr:spPr>
        <a:xfrm>
          <a:off x="285750" y="1982152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12</xdr:row>
      <xdr:rowOff>0</xdr:rowOff>
    </xdr:from>
    <xdr:to>
      <xdr:col>10</xdr:col>
      <xdr:colOff>0</xdr:colOff>
      <xdr:row>12</xdr:row>
      <xdr:rowOff>0</xdr:rowOff>
    </xdr:to>
    <xdr:sp>
      <xdr:nvSpPr>
        <xdr:cNvPr id="14" name="Text 2"/>
        <xdr:cNvSpPr txBox="1">
          <a:spLocks noChangeArrowheads="1"/>
        </xdr:cNvSpPr>
      </xdr:nvSpPr>
      <xdr:spPr>
        <a:xfrm>
          <a:off x="285750" y="2305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financial year ended 30 April 2007.</a:t>
          </a:r>
        </a:p>
      </xdr:txBody>
    </xdr:sp>
    <xdr:clientData/>
  </xdr:twoCellAnchor>
  <xdr:twoCellAnchor>
    <xdr:from>
      <xdr:col>1</xdr:col>
      <xdr:colOff>9525</xdr:colOff>
      <xdr:row>12</xdr:row>
      <xdr:rowOff>0</xdr:rowOff>
    </xdr:from>
    <xdr:to>
      <xdr:col>10</xdr:col>
      <xdr:colOff>0</xdr:colOff>
      <xdr:row>12</xdr:row>
      <xdr:rowOff>0</xdr:rowOff>
    </xdr:to>
    <xdr:sp>
      <xdr:nvSpPr>
        <xdr:cNvPr id="15" name="Text 2"/>
        <xdr:cNvSpPr txBox="1">
          <a:spLocks noChangeArrowheads="1"/>
        </xdr:cNvSpPr>
      </xdr:nvSpPr>
      <xdr:spPr>
        <a:xfrm>
          <a:off x="285750" y="2305050"/>
          <a:ext cx="5638800" cy="0"/>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six months ended 31 October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12</xdr:row>
      <xdr:rowOff>0</xdr:rowOff>
    </xdr:from>
    <xdr:to>
      <xdr:col>10</xdr:col>
      <xdr:colOff>0</xdr:colOff>
      <xdr:row>12</xdr:row>
      <xdr:rowOff>0</xdr:rowOff>
    </xdr:to>
    <xdr:sp>
      <xdr:nvSpPr>
        <xdr:cNvPr id="16" name="Text 2"/>
        <xdr:cNvSpPr txBox="1">
          <a:spLocks noChangeArrowheads="1"/>
        </xdr:cNvSpPr>
      </xdr:nvSpPr>
      <xdr:spPr>
        <a:xfrm>
          <a:off x="285750" y="2305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12</xdr:row>
      <xdr:rowOff>0</xdr:rowOff>
    </xdr:from>
    <xdr:to>
      <xdr:col>10</xdr:col>
      <xdr:colOff>0</xdr:colOff>
      <xdr:row>12</xdr:row>
      <xdr:rowOff>0</xdr:rowOff>
    </xdr:to>
    <xdr:sp>
      <xdr:nvSpPr>
        <xdr:cNvPr id="17" name="Text 2"/>
        <xdr:cNvSpPr txBox="1">
          <a:spLocks noChangeArrowheads="1"/>
        </xdr:cNvSpPr>
      </xdr:nvSpPr>
      <xdr:spPr>
        <a:xfrm>
          <a:off x="285750" y="2305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110</xdr:row>
      <xdr:rowOff>0</xdr:rowOff>
    </xdr:from>
    <xdr:to>
      <xdr:col>10</xdr:col>
      <xdr:colOff>0</xdr:colOff>
      <xdr:row>110</xdr:row>
      <xdr:rowOff>0</xdr:rowOff>
    </xdr:to>
    <xdr:sp>
      <xdr:nvSpPr>
        <xdr:cNvPr id="18" name="Text 2"/>
        <xdr:cNvSpPr txBox="1">
          <a:spLocks noChangeArrowheads="1"/>
        </xdr:cNvSpPr>
      </xdr:nvSpPr>
      <xdr:spPr>
        <a:xfrm>
          <a:off x="285750" y="1982152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109</xdr:row>
      <xdr:rowOff>0</xdr:rowOff>
    </xdr:from>
    <xdr:to>
      <xdr:col>10</xdr:col>
      <xdr:colOff>0</xdr:colOff>
      <xdr:row>109</xdr:row>
      <xdr:rowOff>19050</xdr:rowOff>
    </xdr:to>
    <xdr:sp>
      <xdr:nvSpPr>
        <xdr:cNvPr id="19" name="Text 2"/>
        <xdr:cNvSpPr txBox="1">
          <a:spLocks noChangeArrowheads="1"/>
        </xdr:cNvSpPr>
      </xdr:nvSpPr>
      <xdr:spPr>
        <a:xfrm>
          <a:off x="285750" y="19631025"/>
          <a:ext cx="5638800" cy="19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p>
      </xdr:txBody>
    </xdr:sp>
    <xdr:clientData/>
  </xdr:twoCellAnchor>
  <xdr:twoCellAnchor>
    <xdr:from>
      <xdr:col>2</xdr:col>
      <xdr:colOff>209550</xdr:colOff>
      <xdr:row>110</xdr:row>
      <xdr:rowOff>0</xdr:rowOff>
    </xdr:from>
    <xdr:to>
      <xdr:col>10</xdr:col>
      <xdr:colOff>0</xdr:colOff>
      <xdr:row>110</xdr:row>
      <xdr:rowOff>0</xdr:rowOff>
    </xdr:to>
    <xdr:sp>
      <xdr:nvSpPr>
        <xdr:cNvPr id="20" name="Text 2"/>
        <xdr:cNvSpPr txBox="1">
          <a:spLocks noChangeArrowheads="1"/>
        </xdr:cNvSpPr>
      </xdr:nvSpPr>
      <xdr:spPr>
        <a:xfrm>
          <a:off x="733425" y="19821525"/>
          <a:ext cx="51911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260</xdr:row>
      <xdr:rowOff>0</xdr:rowOff>
    </xdr:from>
    <xdr:to>
      <xdr:col>9</xdr:col>
      <xdr:colOff>104775</xdr:colOff>
      <xdr:row>260</xdr:row>
      <xdr:rowOff>0</xdr:rowOff>
    </xdr:to>
    <xdr:sp>
      <xdr:nvSpPr>
        <xdr:cNvPr id="21" name="Text 2"/>
        <xdr:cNvSpPr txBox="1">
          <a:spLocks noChangeArrowheads="1"/>
        </xdr:cNvSpPr>
      </xdr:nvSpPr>
      <xdr:spPr>
        <a:xfrm>
          <a:off x="285750" y="48367950"/>
          <a:ext cx="56292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pretax profit for the current quarter of RM22.22 million was 165% higher than the RM8.37</a:t>
          </a:r>
          <a:r>
            <a:rPr lang="en-US" cap="none" sz="1200" b="1" i="0" u="none" baseline="0">
              <a:latin typeface="Arial"/>
              <a:ea typeface="Arial"/>
              <a:cs typeface="Arial"/>
            </a:rPr>
            <a:t> </a:t>
          </a:r>
          <a:r>
            <a:rPr lang="en-US" cap="none" sz="1200" b="0" i="0" u="none" baseline="0">
              <a:latin typeface="Arial"/>
              <a:ea typeface="Arial"/>
              <a:cs typeface="Arial"/>
            </a:rPr>
            <a:t>million achieved in the corresponding period in the preceding year. 
The higher profit was due primarily to higher higher CPO price as well as higher investment income and higher contribution from the associated companies.</a:t>
          </a:r>
        </a:p>
      </xdr:txBody>
    </xdr:sp>
    <xdr:clientData/>
  </xdr:twoCellAnchor>
  <xdr:twoCellAnchor>
    <xdr:from>
      <xdr:col>1</xdr:col>
      <xdr:colOff>9525</xdr:colOff>
      <xdr:row>210</xdr:row>
      <xdr:rowOff>0</xdr:rowOff>
    </xdr:from>
    <xdr:to>
      <xdr:col>10</xdr:col>
      <xdr:colOff>0</xdr:colOff>
      <xdr:row>210</xdr:row>
      <xdr:rowOff>0</xdr:rowOff>
    </xdr:to>
    <xdr:sp>
      <xdr:nvSpPr>
        <xdr:cNvPr id="22" name="Text 2"/>
        <xdr:cNvSpPr txBox="1">
          <a:spLocks noChangeArrowheads="1"/>
        </xdr:cNvSpPr>
      </xdr:nvSpPr>
      <xdr:spPr>
        <a:xfrm>
          <a:off x="285750" y="3882390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245</xdr:row>
      <xdr:rowOff>0</xdr:rowOff>
    </xdr:from>
    <xdr:to>
      <xdr:col>10</xdr:col>
      <xdr:colOff>9525</xdr:colOff>
      <xdr:row>252</xdr:row>
      <xdr:rowOff>9525</xdr:rowOff>
    </xdr:to>
    <xdr:sp>
      <xdr:nvSpPr>
        <xdr:cNvPr id="23" name="Text 2"/>
        <xdr:cNvSpPr txBox="1">
          <a:spLocks noChangeArrowheads="1"/>
        </xdr:cNvSpPr>
      </xdr:nvSpPr>
      <xdr:spPr>
        <a:xfrm>
          <a:off x="285750" y="45491400"/>
          <a:ext cx="5648325" cy="13430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FFB production for the current financial year ending 30 April 2008 is expected to be higher due to more areas coming into harvesting and increasing yield trend from the young matured oil palms in Sabah estates. 
If the present trend in CPO price continues, the Group expects another year of good performance.</a:t>
          </a:r>
        </a:p>
      </xdr:txBody>
    </xdr:sp>
    <xdr:clientData/>
  </xdr:twoCellAnchor>
  <xdr:twoCellAnchor>
    <xdr:from>
      <xdr:col>1</xdr:col>
      <xdr:colOff>9525</xdr:colOff>
      <xdr:row>262</xdr:row>
      <xdr:rowOff>19050</xdr:rowOff>
    </xdr:from>
    <xdr:to>
      <xdr:col>10</xdr:col>
      <xdr:colOff>0</xdr:colOff>
      <xdr:row>266</xdr:row>
      <xdr:rowOff>19050</xdr:rowOff>
    </xdr:to>
    <xdr:sp>
      <xdr:nvSpPr>
        <xdr:cNvPr id="24" name="Text 2"/>
        <xdr:cNvSpPr txBox="1">
          <a:spLocks noChangeArrowheads="1"/>
        </xdr:cNvSpPr>
      </xdr:nvSpPr>
      <xdr:spPr>
        <a:xfrm>
          <a:off x="285750" y="48768000"/>
          <a:ext cx="5638800" cy="762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three months ended 31 July 2007.</a:t>
          </a:r>
        </a:p>
      </xdr:txBody>
    </xdr:sp>
    <xdr:clientData/>
  </xdr:twoCellAnchor>
  <xdr:twoCellAnchor>
    <xdr:from>
      <xdr:col>1</xdr:col>
      <xdr:colOff>0</xdr:colOff>
      <xdr:row>311</xdr:row>
      <xdr:rowOff>0</xdr:rowOff>
    </xdr:from>
    <xdr:to>
      <xdr:col>10</xdr:col>
      <xdr:colOff>0</xdr:colOff>
      <xdr:row>311</xdr:row>
      <xdr:rowOff>0</xdr:rowOff>
    </xdr:to>
    <xdr:sp>
      <xdr:nvSpPr>
        <xdr:cNvPr id="25" name="TextBox 57"/>
        <xdr:cNvSpPr txBox="1">
          <a:spLocks noChangeArrowheads="1"/>
        </xdr:cNvSpPr>
      </xdr:nvSpPr>
      <xdr:spPr>
        <a:xfrm>
          <a:off x="276225" y="566737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311</xdr:row>
      <xdr:rowOff>0</xdr:rowOff>
    </xdr:from>
    <xdr:to>
      <xdr:col>10</xdr:col>
      <xdr:colOff>0</xdr:colOff>
      <xdr:row>311</xdr:row>
      <xdr:rowOff>0</xdr:rowOff>
    </xdr:to>
    <xdr:sp>
      <xdr:nvSpPr>
        <xdr:cNvPr id="26" name="TextBox 58"/>
        <xdr:cNvSpPr txBox="1">
          <a:spLocks noChangeArrowheads="1"/>
        </xdr:cNvSpPr>
      </xdr:nvSpPr>
      <xdr:spPr>
        <a:xfrm>
          <a:off x="276225" y="566737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112</xdr:row>
      <xdr:rowOff>0</xdr:rowOff>
    </xdr:from>
    <xdr:to>
      <xdr:col>10</xdr:col>
      <xdr:colOff>0</xdr:colOff>
      <xdr:row>114</xdr:row>
      <xdr:rowOff>76200</xdr:rowOff>
    </xdr:to>
    <xdr:sp>
      <xdr:nvSpPr>
        <xdr:cNvPr id="27" name="TextBox 59"/>
        <xdr:cNvSpPr txBox="1">
          <a:spLocks noChangeArrowheads="1"/>
        </xdr:cNvSpPr>
      </xdr:nvSpPr>
      <xdr:spPr>
        <a:xfrm>
          <a:off x="276225" y="20202525"/>
          <a:ext cx="56483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sale of unquoted investments and/or properties during the three months ended 31 July 2007.</a:t>
          </a:r>
        </a:p>
      </xdr:txBody>
    </xdr:sp>
    <xdr:clientData/>
  </xdr:twoCellAnchor>
  <xdr:twoCellAnchor>
    <xdr:from>
      <xdr:col>1</xdr:col>
      <xdr:colOff>0</xdr:colOff>
      <xdr:row>135</xdr:row>
      <xdr:rowOff>0</xdr:rowOff>
    </xdr:from>
    <xdr:to>
      <xdr:col>10</xdr:col>
      <xdr:colOff>0</xdr:colOff>
      <xdr:row>136</xdr:row>
      <xdr:rowOff>38100</xdr:rowOff>
    </xdr:to>
    <xdr:sp>
      <xdr:nvSpPr>
        <xdr:cNvPr id="28" name="TextBox 60"/>
        <xdr:cNvSpPr txBox="1">
          <a:spLocks noChangeArrowheads="1"/>
        </xdr:cNvSpPr>
      </xdr:nvSpPr>
      <xdr:spPr>
        <a:xfrm>
          <a:off x="276225" y="24517350"/>
          <a:ext cx="5648325"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 and debt security as at 31 July 2007.</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146</xdr:row>
      <xdr:rowOff>0</xdr:rowOff>
    </xdr:from>
    <xdr:to>
      <xdr:col>10</xdr:col>
      <xdr:colOff>0</xdr:colOff>
      <xdr:row>147</xdr:row>
      <xdr:rowOff>123825</xdr:rowOff>
    </xdr:to>
    <xdr:sp>
      <xdr:nvSpPr>
        <xdr:cNvPr id="29" name="TextBox 61"/>
        <xdr:cNvSpPr txBox="1">
          <a:spLocks noChangeArrowheads="1"/>
        </xdr:cNvSpPr>
      </xdr:nvSpPr>
      <xdr:spPr>
        <a:xfrm>
          <a:off x="276225" y="26612850"/>
          <a:ext cx="5648325" cy="314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140</xdr:row>
      <xdr:rowOff>0</xdr:rowOff>
    </xdr:from>
    <xdr:to>
      <xdr:col>10</xdr:col>
      <xdr:colOff>0</xdr:colOff>
      <xdr:row>142</xdr:row>
      <xdr:rowOff>123825</xdr:rowOff>
    </xdr:to>
    <xdr:sp>
      <xdr:nvSpPr>
        <xdr:cNvPr id="30" name="TextBox 62"/>
        <xdr:cNvSpPr txBox="1">
          <a:spLocks noChangeArrowheads="1"/>
        </xdr:cNvSpPr>
      </xdr:nvSpPr>
      <xdr:spPr>
        <a:xfrm>
          <a:off x="276225" y="25469850"/>
          <a:ext cx="564832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financial instrument with off balance sheet risk as at 31 July 2007 and as at the date of issue of the quarterly financial statements.</a:t>
          </a:r>
        </a:p>
      </xdr:txBody>
    </xdr:sp>
    <xdr:clientData/>
  </xdr:twoCellAnchor>
  <xdr:twoCellAnchor>
    <xdr:from>
      <xdr:col>2</xdr:col>
      <xdr:colOff>9525</xdr:colOff>
      <xdr:row>210</xdr:row>
      <xdr:rowOff>0</xdr:rowOff>
    </xdr:from>
    <xdr:to>
      <xdr:col>10</xdr:col>
      <xdr:colOff>0</xdr:colOff>
      <xdr:row>210</xdr:row>
      <xdr:rowOff>0</xdr:rowOff>
    </xdr:to>
    <xdr:sp>
      <xdr:nvSpPr>
        <xdr:cNvPr id="31" name="TextBox 63"/>
        <xdr:cNvSpPr txBox="1">
          <a:spLocks noChangeArrowheads="1"/>
        </xdr:cNvSpPr>
      </xdr:nvSpPr>
      <xdr:spPr>
        <a:xfrm>
          <a:off x="533400" y="38823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210</xdr:row>
      <xdr:rowOff>0</xdr:rowOff>
    </xdr:from>
    <xdr:to>
      <xdr:col>10</xdr:col>
      <xdr:colOff>0</xdr:colOff>
      <xdr:row>210</xdr:row>
      <xdr:rowOff>0</xdr:rowOff>
    </xdr:to>
    <xdr:sp>
      <xdr:nvSpPr>
        <xdr:cNvPr id="32" name="TextBox 64"/>
        <xdr:cNvSpPr txBox="1">
          <a:spLocks noChangeArrowheads="1"/>
        </xdr:cNvSpPr>
      </xdr:nvSpPr>
      <xdr:spPr>
        <a:xfrm>
          <a:off x="1000125" y="38823900"/>
          <a:ext cx="49244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183</xdr:row>
      <xdr:rowOff>0</xdr:rowOff>
    </xdr:from>
    <xdr:to>
      <xdr:col>10</xdr:col>
      <xdr:colOff>0</xdr:colOff>
      <xdr:row>203</xdr:row>
      <xdr:rowOff>104775</xdr:rowOff>
    </xdr:to>
    <xdr:sp>
      <xdr:nvSpPr>
        <xdr:cNvPr id="33" name="TextBox 65"/>
        <xdr:cNvSpPr txBox="1">
          <a:spLocks noChangeArrowheads="1"/>
        </xdr:cNvSpPr>
      </xdr:nvSpPr>
      <xdr:spPr>
        <a:xfrm>
          <a:off x="1000125" y="33680400"/>
          <a:ext cx="4924425" cy="3914775"/>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Compulsory acquisition of 64.89 hectares of the Company’s land in Daerah Alor Gajah, Melaka by the Melaka State Government in 1995</a:t>
          </a:r>
          <a:r>
            <a:rPr lang="en-US" cap="none" sz="1200" b="0" i="0" u="none" baseline="0">
              <a:latin typeface="Arial"/>
              <a:ea typeface="Arial"/>
              <a:cs typeface="Arial"/>
            </a:rPr>
            <a:t>
The Company is also presently appealing to the Court of Appeal against the Order of the High Court in the Land Reference action for a higher compensation in respect of the compulsory acquisition of the abovementioned land. The appeal to the Court of Appeal has now been fixed for hearing on 22 October 2007.
The Company has also commenced committal proceedings against the Land Administrator of Alor Gajah for failing to comply with the Order of the High Court in the abovementioned Land Reference action whereby the Land Administrator was ordered to pay additional compensation awarded by the High Court for compulsorily acquiring the abovementioned land. However, in this instance, leave to commence committal proceeding has been refused by the High Court and the Company is presently appealing to the Court of Appeal against the said High Court's decision. The said appeal against the refusal of leave to commence committal proceeding has now been fixed for case management in the Court of Appeal on 18 September 2007.</a:t>
          </a:r>
        </a:p>
      </xdr:txBody>
    </xdr:sp>
    <xdr:clientData/>
  </xdr:twoCellAnchor>
  <xdr:twoCellAnchor>
    <xdr:from>
      <xdr:col>2</xdr:col>
      <xdr:colOff>9525</xdr:colOff>
      <xdr:row>216</xdr:row>
      <xdr:rowOff>0</xdr:rowOff>
    </xdr:from>
    <xdr:to>
      <xdr:col>10</xdr:col>
      <xdr:colOff>0</xdr:colOff>
      <xdr:row>219</xdr:row>
      <xdr:rowOff>0</xdr:rowOff>
    </xdr:to>
    <xdr:sp>
      <xdr:nvSpPr>
        <xdr:cNvPr id="34" name="TextBox 66"/>
        <xdr:cNvSpPr txBox="1">
          <a:spLocks noChangeArrowheads="1"/>
        </xdr:cNvSpPr>
      </xdr:nvSpPr>
      <xdr:spPr>
        <a:xfrm>
          <a:off x="533400" y="39966900"/>
          <a:ext cx="5391150" cy="5715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0</xdr:colOff>
      <xdr:row>220</xdr:row>
      <xdr:rowOff>19050</xdr:rowOff>
    </xdr:from>
    <xdr:to>
      <xdr:col>9</xdr:col>
      <xdr:colOff>85725</xdr:colOff>
      <xdr:row>224</xdr:row>
      <xdr:rowOff>142875</xdr:rowOff>
    </xdr:to>
    <xdr:sp>
      <xdr:nvSpPr>
        <xdr:cNvPr id="35" name="TextBox 67"/>
        <xdr:cNvSpPr txBox="1">
          <a:spLocks noChangeArrowheads="1"/>
        </xdr:cNvSpPr>
      </xdr:nvSpPr>
      <xdr:spPr>
        <a:xfrm>
          <a:off x="523875" y="40747950"/>
          <a:ext cx="5372100" cy="885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On 16 January 2004, the Company was served with a writ of summons by  Brilliant Team Management Sdn. Bhd., for finder's fees amounting to RM1.76 million in respect of acquisition of companies. The Company has filed a Defence and Counterclaim. The matter is now fixed for mention on 17 September 2007.</a:t>
          </a:r>
        </a:p>
      </xdr:txBody>
    </xdr:sp>
    <xdr:clientData/>
  </xdr:twoCellAnchor>
  <xdr:twoCellAnchor>
    <xdr:from>
      <xdr:col>1</xdr:col>
      <xdr:colOff>0</xdr:colOff>
      <xdr:row>289</xdr:row>
      <xdr:rowOff>0</xdr:rowOff>
    </xdr:from>
    <xdr:to>
      <xdr:col>10</xdr:col>
      <xdr:colOff>0</xdr:colOff>
      <xdr:row>291</xdr:row>
      <xdr:rowOff>171450</xdr:rowOff>
    </xdr:to>
    <xdr:sp>
      <xdr:nvSpPr>
        <xdr:cNvPr id="36" name="TextBox 68"/>
        <xdr:cNvSpPr txBox="1">
          <a:spLocks noChangeArrowheads="1"/>
        </xdr:cNvSpPr>
      </xdr:nvSpPr>
      <xdr:spPr>
        <a:xfrm>
          <a:off x="276225" y="53625750"/>
          <a:ext cx="5648325" cy="5524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dividend has been recommended or declared for the three months ended 31 July 2007.</a:t>
          </a:r>
        </a:p>
      </xdr:txBody>
    </xdr:sp>
    <xdr:clientData/>
  </xdr:twoCellAnchor>
  <xdr:twoCellAnchor>
    <xdr:from>
      <xdr:col>10</xdr:col>
      <xdr:colOff>0</xdr:colOff>
      <xdr:row>326</xdr:row>
      <xdr:rowOff>0</xdr:rowOff>
    </xdr:from>
    <xdr:to>
      <xdr:col>10</xdr:col>
      <xdr:colOff>57150</xdr:colOff>
      <xdr:row>326</xdr:row>
      <xdr:rowOff>0</xdr:rowOff>
    </xdr:to>
    <xdr:sp>
      <xdr:nvSpPr>
        <xdr:cNvPr id="37" name="TextBox 69"/>
        <xdr:cNvSpPr txBox="1">
          <a:spLocks noChangeArrowheads="1"/>
        </xdr:cNvSpPr>
      </xdr:nvSpPr>
      <xdr:spPr>
        <a:xfrm>
          <a:off x="5924550" y="59531250"/>
          <a:ext cx="571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311</xdr:row>
      <xdr:rowOff>0</xdr:rowOff>
    </xdr:from>
    <xdr:to>
      <xdr:col>10</xdr:col>
      <xdr:colOff>0</xdr:colOff>
      <xdr:row>311</xdr:row>
      <xdr:rowOff>0</xdr:rowOff>
    </xdr:to>
    <xdr:sp>
      <xdr:nvSpPr>
        <xdr:cNvPr id="38" name="TextBox 70"/>
        <xdr:cNvSpPr txBox="1">
          <a:spLocks noChangeArrowheads="1"/>
        </xdr:cNvSpPr>
      </xdr:nvSpPr>
      <xdr:spPr>
        <a:xfrm>
          <a:off x="276225" y="566737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year-to-date ended 31 July 2007 as there was no dilutive effect in the period under review.
</a:t>
          </a:r>
        </a:p>
      </xdr:txBody>
    </xdr:sp>
    <xdr:clientData/>
  </xdr:twoCellAnchor>
  <xdr:twoCellAnchor>
    <xdr:from>
      <xdr:col>0</xdr:col>
      <xdr:colOff>19050</xdr:colOff>
      <xdr:row>5</xdr:row>
      <xdr:rowOff>0</xdr:rowOff>
    </xdr:from>
    <xdr:to>
      <xdr:col>10</xdr:col>
      <xdr:colOff>0</xdr:colOff>
      <xdr:row>5</xdr:row>
      <xdr:rowOff>0</xdr:rowOff>
    </xdr:to>
    <xdr:sp>
      <xdr:nvSpPr>
        <xdr:cNvPr id="39" name="Text 2"/>
        <xdr:cNvSpPr txBox="1">
          <a:spLocks noChangeArrowheads="1"/>
        </xdr:cNvSpPr>
      </xdr:nvSpPr>
      <xdr:spPr>
        <a:xfrm>
          <a:off x="19050" y="971550"/>
          <a:ext cx="5905500" cy="0"/>
        </a:xfrm>
        <a:prstGeom prst="rect">
          <a:avLst/>
        </a:prstGeom>
        <a:noFill/>
        <a:ln w="1" cmpd="sng">
          <a:noFill/>
        </a:ln>
      </xdr:spPr>
      <xdr:txBody>
        <a:bodyPr vertOverflow="clip" wrap="square"/>
        <a:p>
          <a:pPr algn="just">
            <a:defRPr/>
          </a:pPr>
          <a:r>
            <a:rPr lang="en-US" cap="none" sz="1190" b="1" i="0" u="none" baseline="0">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40" name="Text 2"/>
        <xdr:cNvSpPr txBox="1">
          <a:spLocks noChangeArrowheads="1"/>
        </xdr:cNvSpPr>
      </xdr:nvSpPr>
      <xdr:spPr>
        <a:xfrm>
          <a:off x="533400" y="971550"/>
          <a:ext cx="539115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12</xdr:row>
      <xdr:rowOff>0</xdr:rowOff>
    </xdr:from>
    <xdr:to>
      <xdr:col>10</xdr:col>
      <xdr:colOff>0</xdr:colOff>
      <xdr:row>12</xdr:row>
      <xdr:rowOff>0</xdr:rowOff>
    </xdr:to>
    <xdr:sp>
      <xdr:nvSpPr>
        <xdr:cNvPr id="41" name="Text 2"/>
        <xdr:cNvSpPr txBox="1">
          <a:spLocks noChangeArrowheads="1"/>
        </xdr:cNvSpPr>
      </xdr:nvSpPr>
      <xdr:spPr>
        <a:xfrm>
          <a:off x="285750" y="2305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2006.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2</xdr:col>
      <xdr:colOff>0</xdr:colOff>
      <xdr:row>160</xdr:row>
      <xdr:rowOff>0</xdr:rowOff>
    </xdr:from>
    <xdr:to>
      <xdr:col>10</xdr:col>
      <xdr:colOff>0</xdr:colOff>
      <xdr:row>160</xdr:row>
      <xdr:rowOff>0</xdr:rowOff>
    </xdr:to>
    <xdr:sp>
      <xdr:nvSpPr>
        <xdr:cNvPr id="42" name="TextBox 76"/>
        <xdr:cNvSpPr txBox="1">
          <a:spLocks noChangeArrowheads="1"/>
        </xdr:cNvSpPr>
      </xdr:nvSpPr>
      <xdr:spPr>
        <a:xfrm>
          <a:off x="523875" y="2929890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128</xdr:row>
      <xdr:rowOff>19050</xdr:rowOff>
    </xdr:from>
    <xdr:to>
      <xdr:col>10</xdr:col>
      <xdr:colOff>0</xdr:colOff>
      <xdr:row>131</xdr:row>
      <xdr:rowOff>19050</xdr:rowOff>
    </xdr:to>
    <xdr:sp>
      <xdr:nvSpPr>
        <xdr:cNvPr id="43" name="Text 2"/>
        <xdr:cNvSpPr txBox="1">
          <a:spLocks noChangeArrowheads="1"/>
        </xdr:cNvSpPr>
      </xdr:nvSpPr>
      <xdr:spPr>
        <a:xfrm>
          <a:off x="285750" y="23202900"/>
          <a:ext cx="5638800" cy="571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effective tax rate for the current quarter and current financial year-to-date  approximates the statutory tax rate.</a:t>
          </a:r>
        </a:p>
      </xdr:txBody>
    </xdr:sp>
    <xdr:clientData/>
  </xdr:twoCellAnchor>
  <xdr:twoCellAnchor>
    <xdr:from>
      <xdr:col>1</xdr:col>
      <xdr:colOff>9525</xdr:colOff>
      <xdr:row>57</xdr:row>
      <xdr:rowOff>0</xdr:rowOff>
    </xdr:from>
    <xdr:to>
      <xdr:col>10</xdr:col>
      <xdr:colOff>0</xdr:colOff>
      <xdr:row>57</xdr:row>
      <xdr:rowOff>0</xdr:rowOff>
    </xdr:to>
    <xdr:sp>
      <xdr:nvSpPr>
        <xdr:cNvPr id="44" name="Text 2"/>
        <xdr:cNvSpPr txBox="1">
          <a:spLocks noChangeArrowheads="1"/>
        </xdr:cNvSpPr>
      </xdr:nvSpPr>
      <xdr:spPr>
        <a:xfrm>
          <a:off x="285750" y="1048702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production of oil palm fresh fruits bunches (FFB) is seasonal in nature and continued to be affected by weather conditions.
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110</xdr:row>
      <xdr:rowOff>0</xdr:rowOff>
    </xdr:from>
    <xdr:to>
      <xdr:col>10</xdr:col>
      <xdr:colOff>0</xdr:colOff>
      <xdr:row>110</xdr:row>
      <xdr:rowOff>0</xdr:rowOff>
    </xdr:to>
    <xdr:sp>
      <xdr:nvSpPr>
        <xdr:cNvPr id="45" name="TextBox 79"/>
        <xdr:cNvSpPr txBox="1">
          <a:spLocks noChangeArrowheads="1"/>
        </xdr:cNvSpPr>
      </xdr:nvSpPr>
      <xdr:spPr>
        <a:xfrm>
          <a:off x="523875" y="1982152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57</xdr:row>
      <xdr:rowOff>0</xdr:rowOff>
    </xdr:from>
    <xdr:to>
      <xdr:col>10</xdr:col>
      <xdr:colOff>0</xdr:colOff>
      <xdr:row>57</xdr:row>
      <xdr:rowOff>0</xdr:rowOff>
    </xdr:to>
    <xdr:sp>
      <xdr:nvSpPr>
        <xdr:cNvPr id="46" name="Text 2"/>
        <xdr:cNvSpPr txBox="1">
          <a:spLocks noChangeArrowheads="1"/>
        </xdr:cNvSpPr>
      </xdr:nvSpPr>
      <xdr:spPr>
        <a:xfrm>
          <a:off x="285750" y="10487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57</xdr:row>
      <xdr:rowOff>0</xdr:rowOff>
    </xdr:from>
    <xdr:to>
      <xdr:col>10</xdr:col>
      <xdr:colOff>0</xdr:colOff>
      <xdr:row>57</xdr:row>
      <xdr:rowOff>0</xdr:rowOff>
    </xdr:to>
    <xdr:sp>
      <xdr:nvSpPr>
        <xdr:cNvPr id="47" name="Text 2"/>
        <xdr:cNvSpPr txBox="1">
          <a:spLocks noChangeArrowheads="1"/>
        </xdr:cNvSpPr>
      </xdr:nvSpPr>
      <xdr:spPr>
        <a:xfrm>
          <a:off x="285750" y="10487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57</xdr:row>
      <xdr:rowOff>0</xdr:rowOff>
    </xdr:from>
    <xdr:to>
      <xdr:col>10</xdr:col>
      <xdr:colOff>0</xdr:colOff>
      <xdr:row>57</xdr:row>
      <xdr:rowOff>0</xdr:rowOff>
    </xdr:to>
    <xdr:sp>
      <xdr:nvSpPr>
        <xdr:cNvPr id="48" name="Text 2"/>
        <xdr:cNvSpPr txBox="1">
          <a:spLocks noChangeArrowheads="1"/>
        </xdr:cNvSpPr>
      </xdr:nvSpPr>
      <xdr:spPr>
        <a:xfrm>
          <a:off x="285750" y="1048702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30 April 2007 to the date of this announcement that has not been reflected in the financial statements for the financial year ended 30 April 2007.
</a:t>
          </a:r>
        </a:p>
      </xdr:txBody>
    </xdr:sp>
    <xdr:clientData/>
  </xdr:twoCellAnchor>
  <xdr:twoCellAnchor>
    <xdr:from>
      <xdr:col>2</xdr:col>
      <xdr:colOff>0</xdr:colOff>
      <xdr:row>110</xdr:row>
      <xdr:rowOff>0</xdr:rowOff>
    </xdr:from>
    <xdr:to>
      <xdr:col>10</xdr:col>
      <xdr:colOff>0</xdr:colOff>
      <xdr:row>110</xdr:row>
      <xdr:rowOff>0</xdr:rowOff>
    </xdr:to>
    <xdr:sp>
      <xdr:nvSpPr>
        <xdr:cNvPr id="49" name="TextBox 83"/>
        <xdr:cNvSpPr txBox="1">
          <a:spLocks noChangeArrowheads="1"/>
        </xdr:cNvSpPr>
      </xdr:nvSpPr>
      <xdr:spPr>
        <a:xfrm>
          <a:off x="523875" y="19821525"/>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30 April 2007 was as follows:</a:t>
          </a:r>
        </a:p>
      </xdr:txBody>
    </xdr:sp>
    <xdr:clientData/>
  </xdr:twoCellAnchor>
  <xdr:twoCellAnchor>
    <xdr:from>
      <xdr:col>1</xdr:col>
      <xdr:colOff>9525</xdr:colOff>
      <xdr:row>260</xdr:row>
      <xdr:rowOff>0</xdr:rowOff>
    </xdr:from>
    <xdr:to>
      <xdr:col>10</xdr:col>
      <xdr:colOff>0</xdr:colOff>
      <xdr:row>260</xdr:row>
      <xdr:rowOff>0</xdr:rowOff>
    </xdr:to>
    <xdr:sp>
      <xdr:nvSpPr>
        <xdr:cNvPr id="50" name="Text 2"/>
        <xdr:cNvSpPr txBox="1">
          <a:spLocks noChangeArrowheads="1"/>
        </xdr:cNvSpPr>
      </xdr:nvSpPr>
      <xdr:spPr>
        <a:xfrm>
          <a:off x="285750" y="48367950"/>
          <a:ext cx="5638800" cy="0"/>
        </a:xfrm>
        <a:prstGeom prst="rect">
          <a:avLst/>
        </a:prstGeom>
        <a:noFill/>
        <a:ln w="1" cmpd="sng">
          <a:noFill/>
        </a:ln>
      </xdr:spPr>
      <xdr:txBody>
        <a:bodyPr vertOverflow="clip" wrap="square"/>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162</xdr:row>
      <xdr:rowOff>9525</xdr:rowOff>
    </xdr:from>
    <xdr:to>
      <xdr:col>10</xdr:col>
      <xdr:colOff>0</xdr:colOff>
      <xdr:row>165</xdr:row>
      <xdr:rowOff>76200</xdr:rowOff>
    </xdr:to>
    <xdr:sp>
      <xdr:nvSpPr>
        <xdr:cNvPr id="51" name="TextBox 87"/>
        <xdr:cNvSpPr txBox="1">
          <a:spLocks noChangeArrowheads="1"/>
        </xdr:cNvSpPr>
      </xdr:nvSpPr>
      <xdr:spPr>
        <a:xfrm>
          <a:off x="533400" y="29689425"/>
          <a:ext cx="5391150" cy="638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a:t>
          </a:r>
        </a:p>
      </xdr:txBody>
    </xdr:sp>
    <xdr:clientData/>
  </xdr:twoCellAnchor>
  <xdr:twoCellAnchor>
    <xdr:from>
      <xdr:col>3</xdr:col>
      <xdr:colOff>9525</xdr:colOff>
      <xdr:row>166</xdr:row>
      <xdr:rowOff>0</xdr:rowOff>
    </xdr:from>
    <xdr:to>
      <xdr:col>10</xdr:col>
      <xdr:colOff>0</xdr:colOff>
      <xdr:row>182</xdr:row>
      <xdr:rowOff>85725</xdr:rowOff>
    </xdr:to>
    <xdr:sp>
      <xdr:nvSpPr>
        <xdr:cNvPr id="52" name="TextBox 88"/>
        <xdr:cNvSpPr txBox="1">
          <a:spLocks noChangeArrowheads="1"/>
        </xdr:cNvSpPr>
      </xdr:nvSpPr>
      <xdr:spPr>
        <a:xfrm>
          <a:off x="1000125" y="30441900"/>
          <a:ext cx="4924425" cy="3133725"/>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Compulsory acquisition of 337.52 hectares of the Company’s land in Daerah Alor Gajah, Melaka by the Melaka State Government in 1996</a:t>
          </a:r>
          <a:r>
            <a:rPr lang="en-US" cap="none" sz="1200" b="0" i="0" u="none" baseline="0">
              <a:latin typeface="Arial"/>
              <a:ea typeface="Arial"/>
              <a:cs typeface="Arial"/>
            </a:rPr>
            <a:t>
The Company is presently appealing to the Court of Appeal against the Orders of the High Court in the Land Reference actions for a higher compensation in respect of the compulsory acquisition of the abovementioned land.
The Company has further commenced committal proceedings against the Land Administrator of Alor Gajah for failing to comply with the Orders of the High Court in the abovementioned Land Reference actions whereby the Land Administrator was ordered to pay additional compensation awarded by the High Court for compulsorily acquiring the abovementioned land. The committal proceedings are currently pending in the High Court of Melaka.</a:t>
          </a:r>
        </a:p>
      </xdr:txBody>
    </xdr:sp>
    <xdr:clientData/>
  </xdr:twoCellAnchor>
  <xdr:twoCellAnchor>
    <xdr:from>
      <xdr:col>2</xdr:col>
      <xdr:colOff>0</xdr:colOff>
      <xdr:row>69</xdr:row>
      <xdr:rowOff>0</xdr:rowOff>
    </xdr:from>
    <xdr:to>
      <xdr:col>10</xdr:col>
      <xdr:colOff>0</xdr:colOff>
      <xdr:row>69</xdr:row>
      <xdr:rowOff>0</xdr:rowOff>
    </xdr:to>
    <xdr:sp>
      <xdr:nvSpPr>
        <xdr:cNvPr id="53" name="TextBox 89"/>
        <xdr:cNvSpPr txBox="1">
          <a:spLocks noChangeArrowheads="1"/>
        </xdr:cNvSpPr>
      </xdr:nvSpPr>
      <xdr:spPr>
        <a:xfrm>
          <a:off x="523875" y="1277302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1</xdr:col>
      <xdr:colOff>9525</xdr:colOff>
      <xdr:row>228</xdr:row>
      <xdr:rowOff>28575</xdr:rowOff>
    </xdr:from>
    <xdr:to>
      <xdr:col>10</xdr:col>
      <xdr:colOff>0</xdr:colOff>
      <xdr:row>234</xdr:row>
      <xdr:rowOff>85725</xdr:rowOff>
    </xdr:to>
    <xdr:sp>
      <xdr:nvSpPr>
        <xdr:cNvPr id="54" name="Text 2"/>
        <xdr:cNvSpPr txBox="1">
          <a:spLocks noChangeArrowheads="1"/>
        </xdr:cNvSpPr>
      </xdr:nvSpPr>
      <xdr:spPr>
        <a:xfrm>
          <a:off x="285750" y="42281475"/>
          <a:ext cx="5638800" cy="12001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RM22.23 million for the current quarter ended 31 July 2007 was 40% higher than the RM15.82 million achieved in the preceding quarter ended 30 April 2007 mainly due to higher FFB production by 18% coupled with higher CPO price.</a:t>
          </a:r>
        </a:p>
      </xdr:txBody>
    </xdr:sp>
    <xdr:clientData/>
  </xdr:twoCellAnchor>
  <xdr:twoCellAnchor>
    <xdr:from>
      <xdr:col>1</xdr:col>
      <xdr:colOff>0</xdr:colOff>
      <xdr:row>318</xdr:row>
      <xdr:rowOff>0</xdr:rowOff>
    </xdr:from>
    <xdr:to>
      <xdr:col>10</xdr:col>
      <xdr:colOff>0</xdr:colOff>
      <xdr:row>318</xdr:row>
      <xdr:rowOff>0</xdr:rowOff>
    </xdr:to>
    <xdr:sp>
      <xdr:nvSpPr>
        <xdr:cNvPr id="55" name="TextBox 101"/>
        <xdr:cNvSpPr txBox="1">
          <a:spLocks noChangeArrowheads="1"/>
        </xdr:cNvSpPr>
      </xdr:nvSpPr>
      <xdr:spPr>
        <a:xfrm>
          <a:off x="276225" y="580072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NOTICE IS HEREBY GIVEN that a final dividend of __ less 27% taxation per RM1.00 stock unit in respect of the financial year ended 30 April 2007, if approved by the stockholders at the forthcoming Annual General Meeting, will be paid on 22 October  2007 to Depositors whose name appear in the Record of Depositors at the close of business at 5.00 p.m. on 3 October 2007.
      </a:t>
          </a:r>
        </a:p>
      </xdr:txBody>
    </xdr:sp>
    <xdr:clientData/>
  </xdr:twoCellAnchor>
  <xdr:twoCellAnchor>
    <xdr:from>
      <xdr:col>2</xdr:col>
      <xdr:colOff>0</xdr:colOff>
      <xdr:row>326</xdr:row>
      <xdr:rowOff>0</xdr:rowOff>
    </xdr:from>
    <xdr:to>
      <xdr:col>10</xdr:col>
      <xdr:colOff>0</xdr:colOff>
      <xdr:row>326</xdr:row>
      <xdr:rowOff>0</xdr:rowOff>
    </xdr:to>
    <xdr:sp>
      <xdr:nvSpPr>
        <xdr:cNvPr id="56" name="TextBox 102"/>
        <xdr:cNvSpPr txBox="1">
          <a:spLocks noChangeArrowheads="1"/>
        </xdr:cNvSpPr>
      </xdr:nvSpPr>
      <xdr:spPr>
        <a:xfrm>
          <a:off x="523875" y="5953125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19 January 2007 in respect of stocks which are exempted from mandatory deposit;
Stocks transferred into the Depositor's Securities Account before 4.00 p.m. on 23 January 2007 in respect of transfers;
Stocks bought on the Bursa Malaysia Securities Berhad on a cum entitlement basis according to the Rules of the Bursa Malaysia Securities Berhad.
</a:t>
          </a:r>
        </a:p>
      </xdr:txBody>
    </xdr:sp>
    <xdr:clientData/>
  </xdr:twoCellAnchor>
  <xdr:twoCellAnchor>
    <xdr:from>
      <xdr:col>2</xdr:col>
      <xdr:colOff>9525</xdr:colOff>
      <xdr:row>186</xdr:row>
      <xdr:rowOff>0</xdr:rowOff>
    </xdr:from>
    <xdr:to>
      <xdr:col>10</xdr:col>
      <xdr:colOff>0</xdr:colOff>
      <xdr:row>186</xdr:row>
      <xdr:rowOff>0</xdr:rowOff>
    </xdr:to>
    <xdr:sp>
      <xdr:nvSpPr>
        <xdr:cNvPr id="57" name="TextBox 103"/>
        <xdr:cNvSpPr txBox="1">
          <a:spLocks noChangeArrowheads="1"/>
        </xdr:cNvSpPr>
      </xdr:nvSpPr>
      <xdr:spPr>
        <a:xfrm>
          <a:off x="533400" y="34251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0</xdr:colOff>
      <xdr:row>318</xdr:row>
      <xdr:rowOff>0</xdr:rowOff>
    </xdr:from>
    <xdr:to>
      <xdr:col>10</xdr:col>
      <xdr:colOff>0</xdr:colOff>
      <xdr:row>318</xdr:row>
      <xdr:rowOff>0</xdr:rowOff>
    </xdr:to>
    <xdr:sp>
      <xdr:nvSpPr>
        <xdr:cNvPr id="58" name="TextBox 202"/>
        <xdr:cNvSpPr txBox="1">
          <a:spLocks noChangeArrowheads="1"/>
        </xdr:cNvSpPr>
      </xdr:nvSpPr>
      <xdr:spPr>
        <a:xfrm>
          <a:off x="523875" y="5800725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 October 2007 in respect of stocks which are exempted from mandatory deposit;
Stocks transferred into the Depositor's Securities Account before 4.00 p.m. on 3 October 2007 in respect of transfers;
Stocks bought on the Bursa Malaysia Securities Berhad on a cum entitlement basis according to the Rules of the Bursa Malaysia Securities Berhad.
</a:t>
          </a:r>
        </a:p>
      </xdr:txBody>
    </xdr:sp>
    <xdr:clientData/>
  </xdr:twoCellAnchor>
  <xdr:twoCellAnchor>
    <xdr:from>
      <xdr:col>10</xdr:col>
      <xdr:colOff>0</xdr:colOff>
      <xdr:row>318</xdr:row>
      <xdr:rowOff>0</xdr:rowOff>
    </xdr:from>
    <xdr:to>
      <xdr:col>10</xdr:col>
      <xdr:colOff>57150</xdr:colOff>
      <xdr:row>318</xdr:row>
      <xdr:rowOff>104775</xdr:rowOff>
    </xdr:to>
    <xdr:sp>
      <xdr:nvSpPr>
        <xdr:cNvPr id="59" name="TextBox 211"/>
        <xdr:cNvSpPr txBox="1">
          <a:spLocks noChangeArrowheads="1"/>
        </xdr:cNvSpPr>
      </xdr:nvSpPr>
      <xdr:spPr>
        <a:xfrm>
          <a:off x="5924550" y="58007250"/>
          <a:ext cx="57150" cy="1047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65</xdr:row>
      <xdr:rowOff>0</xdr:rowOff>
    </xdr:from>
    <xdr:to>
      <xdr:col>10</xdr:col>
      <xdr:colOff>0</xdr:colOff>
      <xdr:row>68</xdr:row>
      <xdr:rowOff>66675</xdr:rowOff>
    </xdr:to>
    <xdr:sp>
      <xdr:nvSpPr>
        <xdr:cNvPr id="60" name="TextBox 226"/>
        <xdr:cNvSpPr txBox="1">
          <a:spLocks noChangeArrowheads="1"/>
        </xdr:cNvSpPr>
      </xdr:nvSpPr>
      <xdr:spPr>
        <a:xfrm>
          <a:off x="523875" y="12011025"/>
          <a:ext cx="5400675" cy="638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2007 were as follows:</a:t>
          </a:r>
        </a:p>
      </xdr:txBody>
    </xdr:sp>
    <xdr:clientData/>
  </xdr:twoCellAnchor>
  <xdr:twoCellAnchor>
    <xdr:from>
      <xdr:col>2</xdr:col>
      <xdr:colOff>9525</xdr:colOff>
      <xdr:row>215</xdr:row>
      <xdr:rowOff>0</xdr:rowOff>
    </xdr:from>
    <xdr:to>
      <xdr:col>10</xdr:col>
      <xdr:colOff>0</xdr:colOff>
      <xdr:row>215</xdr:row>
      <xdr:rowOff>0</xdr:rowOff>
    </xdr:to>
    <xdr:sp>
      <xdr:nvSpPr>
        <xdr:cNvPr id="61" name="TextBox 227"/>
        <xdr:cNvSpPr txBox="1">
          <a:spLocks noChangeArrowheads="1"/>
        </xdr:cNvSpPr>
      </xdr:nvSpPr>
      <xdr:spPr>
        <a:xfrm>
          <a:off x="533400" y="397764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457200</xdr:colOff>
      <xdr:row>212</xdr:row>
      <xdr:rowOff>9525</xdr:rowOff>
    </xdr:from>
    <xdr:to>
      <xdr:col>9</xdr:col>
      <xdr:colOff>95250</xdr:colOff>
      <xdr:row>215</xdr:row>
      <xdr:rowOff>114300</xdr:rowOff>
    </xdr:to>
    <xdr:sp>
      <xdr:nvSpPr>
        <xdr:cNvPr id="62" name="TextBox 228"/>
        <xdr:cNvSpPr txBox="1">
          <a:spLocks noChangeArrowheads="1"/>
        </xdr:cNvSpPr>
      </xdr:nvSpPr>
      <xdr:spPr>
        <a:xfrm>
          <a:off x="981075" y="39214425"/>
          <a:ext cx="4924425" cy="6762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 in respect of the principal amount pertaining to the compulsory acquisition of the abovementioned land. However, there remains outstanding interest sum to be paid.</a:t>
          </a:r>
        </a:p>
      </xdr:txBody>
    </xdr:sp>
    <xdr:clientData/>
  </xdr:twoCellAnchor>
  <xdr:twoCellAnchor>
    <xdr:from>
      <xdr:col>2</xdr:col>
      <xdr:colOff>9525</xdr:colOff>
      <xdr:row>215</xdr:row>
      <xdr:rowOff>0</xdr:rowOff>
    </xdr:from>
    <xdr:to>
      <xdr:col>10</xdr:col>
      <xdr:colOff>0</xdr:colOff>
      <xdr:row>215</xdr:row>
      <xdr:rowOff>0</xdr:rowOff>
    </xdr:to>
    <xdr:sp>
      <xdr:nvSpPr>
        <xdr:cNvPr id="63" name="TextBox 229"/>
        <xdr:cNvSpPr txBox="1">
          <a:spLocks noChangeArrowheads="1"/>
        </xdr:cNvSpPr>
      </xdr:nvSpPr>
      <xdr:spPr>
        <a:xfrm>
          <a:off x="533400" y="397764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1</xdr:col>
      <xdr:colOff>9525</xdr:colOff>
      <xdr:row>40</xdr:row>
      <xdr:rowOff>19050</xdr:rowOff>
    </xdr:from>
    <xdr:to>
      <xdr:col>10</xdr:col>
      <xdr:colOff>0</xdr:colOff>
      <xdr:row>47</xdr:row>
      <xdr:rowOff>38100</xdr:rowOff>
    </xdr:to>
    <xdr:sp>
      <xdr:nvSpPr>
        <xdr:cNvPr id="64" name="Text 2"/>
        <xdr:cNvSpPr txBox="1">
          <a:spLocks noChangeArrowheads="1"/>
        </xdr:cNvSpPr>
      </xdr:nvSpPr>
      <xdr:spPr>
        <a:xfrm>
          <a:off x="285750" y="7248525"/>
          <a:ext cx="5638800" cy="13525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production of oil palm fresh fruits bunches (FFB) is seasonal in nature and continued to be affected by weather conditions.
During the current quarter ended 31 July 2007, the Group's FFB production was slightly lower than that of the corresponding quarter in the preceding financial year due to seasonal reason.</a:t>
          </a:r>
        </a:p>
      </xdr:txBody>
    </xdr:sp>
    <xdr:clientData/>
  </xdr:twoCellAnchor>
  <xdr:twoCellAnchor>
    <xdr:from>
      <xdr:col>1</xdr:col>
      <xdr:colOff>9525</xdr:colOff>
      <xdr:row>59</xdr:row>
      <xdr:rowOff>0</xdr:rowOff>
    </xdr:from>
    <xdr:to>
      <xdr:col>10</xdr:col>
      <xdr:colOff>0</xdr:colOff>
      <xdr:row>59</xdr:row>
      <xdr:rowOff>0</xdr:rowOff>
    </xdr:to>
    <xdr:sp>
      <xdr:nvSpPr>
        <xdr:cNvPr id="65" name="Text 2"/>
        <xdr:cNvSpPr txBox="1">
          <a:spLocks noChangeArrowheads="1"/>
        </xdr:cNvSpPr>
      </xdr:nvSpPr>
      <xdr:spPr>
        <a:xfrm>
          <a:off x="285750" y="10868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59</xdr:row>
      <xdr:rowOff>0</xdr:rowOff>
    </xdr:from>
    <xdr:to>
      <xdr:col>10</xdr:col>
      <xdr:colOff>0</xdr:colOff>
      <xdr:row>59</xdr:row>
      <xdr:rowOff>0</xdr:rowOff>
    </xdr:to>
    <xdr:sp>
      <xdr:nvSpPr>
        <xdr:cNvPr id="66" name="Text 2"/>
        <xdr:cNvSpPr txBox="1">
          <a:spLocks noChangeArrowheads="1"/>
        </xdr:cNvSpPr>
      </xdr:nvSpPr>
      <xdr:spPr>
        <a:xfrm>
          <a:off x="285750" y="108680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58</xdr:row>
      <xdr:rowOff>19050</xdr:rowOff>
    </xdr:from>
    <xdr:to>
      <xdr:col>10</xdr:col>
      <xdr:colOff>0</xdr:colOff>
      <xdr:row>62</xdr:row>
      <xdr:rowOff>76200</xdr:rowOff>
    </xdr:to>
    <xdr:sp>
      <xdr:nvSpPr>
        <xdr:cNvPr id="67" name="Text 2"/>
        <xdr:cNvSpPr txBox="1">
          <a:spLocks noChangeArrowheads="1"/>
        </xdr:cNvSpPr>
      </xdr:nvSpPr>
      <xdr:spPr>
        <a:xfrm>
          <a:off x="285750" y="10696575"/>
          <a:ext cx="5638800" cy="8191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31 July 2007 to the date of this announcement that has not been reflected in the quarterly financial statements for the three months ended 31 July 2007.
</a:t>
          </a:r>
        </a:p>
      </xdr:txBody>
    </xdr:sp>
    <xdr:clientData/>
  </xdr:twoCellAnchor>
  <xdr:twoCellAnchor>
    <xdr:from>
      <xdr:col>2</xdr:col>
      <xdr:colOff>0</xdr:colOff>
      <xdr:row>87</xdr:row>
      <xdr:rowOff>0</xdr:rowOff>
    </xdr:from>
    <xdr:to>
      <xdr:col>10</xdr:col>
      <xdr:colOff>0</xdr:colOff>
      <xdr:row>89</xdr:row>
      <xdr:rowOff>66675</xdr:rowOff>
    </xdr:to>
    <xdr:sp>
      <xdr:nvSpPr>
        <xdr:cNvPr id="68" name="TextBox 234"/>
        <xdr:cNvSpPr txBox="1">
          <a:spLocks noChangeArrowheads="1"/>
        </xdr:cNvSpPr>
      </xdr:nvSpPr>
      <xdr:spPr>
        <a:xfrm>
          <a:off x="523875" y="15630525"/>
          <a:ext cx="54006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31 July 2007 was as follows:</a:t>
          </a:r>
        </a:p>
      </xdr:txBody>
    </xdr:sp>
    <xdr:clientData/>
  </xdr:twoCellAnchor>
  <xdr:twoCellAnchor>
    <xdr:from>
      <xdr:col>8</xdr:col>
      <xdr:colOff>752475</xdr:colOff>
      <xdr:row>90</xdr:row>
      <xdr:rowOff>85725</xdr:rowOff>
    </xdr:from>
    <xdr:to>
      <xdr:col>9</xdr:col>
      <xdr:colOff>0</xdr:colOff>
      <xdr:row>90</xdr:row>
      <xdr:rowOff>85725</xdr:rowOff>
    </xdr:to>
    <xdr:sp>
      <xdr:nvSpPr>
        <xdr:cNvPr id="69" name="Line 235"/>
        <xdr:cNvSpPr>
          <a:spLocks/>
        </xdr:cNvSpPr>
      </xdr:nvSpPr>
      <xdr:spPr>
        <a:xfrm flipV="1">
          <a:off x="5381625" y="162877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90</xdr:row>
      <xdr:rowOff>95250</xdr:rowOff>
    </xdr:from>
    <xdr:to>
      <xdr:col>5</xdr:col>
      <xdr:colOff>457200</xdr:colOff>
      <xdr:row>90</xdr:row>
      <xdr:rowOff>95250</xdr:rowOff>
    </xdr:to>
    <xdr:sp>
      <xdr:nvSpPr>
        <xdr:cNvPr id="70" name="Line 236"/>
        <xdr:cNvSpPr>
          <a:spLocks/>
        </xdr:cNvSpPr>
      </xdr:nvSpPr>
      <xdr:spPr>
        <a:xfrm flipV="1">
          <a:off x="3257550" y="162972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236</xdr:row>
      <xdr:rowOff>19050</xdr:rowOff>
    </xdr:from>
    <xdr:to>
      <xdr:col>9</xdr:col>
      <xdr:colOff>104775</xdr:colOff>
      <xdr:row>242</xdr:row>
      <xdr:rowOff>38100</xdr:rowOff>
    </xdr:to>
    <xdr:sp>
      <xdr:nvSpPr>
        <xdr:cNvPr id="71" name="Text 2"/>
        <xdr:cNvSpPr txBox="1">
          <a:spLocks noChangeArrowheads="1"/>
        </xdr:cNvSpPr>
      </xdr:nvSpPr>
      <xdr:spPr>
        <a:xfrm>
          <a:off x="285750" y="43795950"/>
          <a:ext cx="5629275" cy="1162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pretax profit for the current quarter of RM22.23 million was 165% higher than the RM8.37</a:t>
          </a:r>
          <a:r>
            <a:rPr lang="en-US" cap="none" sz="1200" b="1" i="0" u="none" baseline="0">
              <a:latin typeface="Arial"/>
              <a:ea typeface="Arial"/>
              <a:cs typeface="Arial"/>
            </a:rPr>
            <a:t> </a:t>
          </a:r>
          <a:r>
            <a:rPr lang="en-US" cap="none" sz="1200" b="0" i="0" u="none" baseline="0">
              <a:latin typeface="Arial"/>
              <a:ea typeface="Arial"/>
              <a:cs typeface="Arial"/>
            </a:rPr>
            <a:t>million achieved in the corresponding period in the preceding year. 
The higher profit was due primarily to higher CPO price as well as higher investment income and higher contribution from the associated companies.</a:t>
          </a:r>
        </a:p>
      </xdr:txBody>
    </xdr:sp>
    <xdr:clientData/>
  </xdr:twoCellAnchor>
  <xdr:twoCellAnchor>
    <xdr:from>
      <xdr:col>1</xdr:col>
      <xdr:colOff>0</xdr:colOff>
      <xdr:row>268</xdr:row>
      <xdr:rowOff>0</xdr:rowOff>
    </xdr:from>
    <xdr:to>
      <xdr:col>10</xdr:col>
      <xdr:colOff>0</xdr:colOff>
      <xdr:row>271</xdr:row>
      <xdr:rowOff>114300</xdr:rowOff>
    </xdr:to>
    <xdr:sp>
      <xdr:nvSpPr>
        <xdr:cNvPr id="72" name="TextBox 243"/>
        <xdr:cNvSpPr txBox="1">
          <a:spLocks noChangeArrowheads="1"/>
        </xdr:cNvSpPr>
      </xdr:nvSpPr>
      <xdr:spPr>
        <a:xfrm>
          <a:off x="276225" y="49891950"/>
          <a:ext cx="5648325"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year-to-date ended 31 July 2007 as there was no dilutive effect in the period under review.
</a:t>
          </a:r>
        </a:p>
      </xdr:txBody>
    </xdr:sp>
    <xdr:clientData/>
  </xdr:twoCellAnchor>
  <xdr:twoCellAnchor>
    <xdr:from>
      <xdr:col>1</xdr:col>
      <xdr:colOff>9525</xdr:colOff>
      <xdr:row>8</xdr:row>
      <xdr:rowOff>19050</xdr:rowOff>
    </xdr:from>
    <xdr:to>
      <xdr:col>10</xdr:col>
      <xdr:colOff>0</xdr:colOff>
      <xdr:row>11</xdr:row>
      <xdr:rowOff>104775</xdr:rowOff>
    </xdr:to>
    <xdr:sp>
      <xdr:nvSpPr>
        <xdr:cNvPr id="73" name="Text 2"/>
        <xdr:cNvSpPr txBox="1">
          <a:spLocks noChangeArrowheads="1"/>
        </xdr:cNvSpPr>
      </xdr:nvSpPr>
      <xdr:spPr>
        <a:xfrm>
          <a:off x="285750" y="1562100"/>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2007.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38"/>
  <sheetViews>
    <sheetView view="pageBreakPreview" zoomScaleSheetLayoutView="100" workbookViewId="0" topLeftCell="A22">
      <selection activeCell="R32" sqref="R32"/>
    </sheetView>
  </sheetViews>
  <sheetFormatPr defaultColWidth="9.140625" defaultRowHeight="12.75"/>
  <cols>
    <col min="1" max="2" width="9.140625" style="148" customWidth="1"/>
    <col min="3" max="3" width="10.8515625" style="148" customWidth="1"/>
    <col min="4" max="4" width="11.57421875" style="148" customWidth="1"/>
    <col min="5" max="5" width="12.00390625" style="151" customWidth="1"/>
    <col min="6" max="6" width="1.7109375" style="159" customWidth="1"/>
    <col min="7" max="7" width="12.00390625" style="151" customWidth="1"/>
    <col min="8" max="8" width="1.7109375" style="201" customWidth="1"/>
    <col min="9" max="9" width="12.00390625" style="151" customWidth="1"/>
    <col min="10" max="10" width="1.7109375" style="149" customWidth="1"/>
    <col min="11" max="11" width="12.00390625" style="151" customWidth="1"/>
    <col min="12" max="12" width="1.7109375" style="150" customWidth="1"/>
    <col min="13" max="13" width="9.7109375" style="148" bestFit="1" customWidth="1"/>
    <col min="14" max="16384" width="9.140625" style="148" customWidth="1"/>
  </cols>
  <sheetData>
    <row r="1" spans="1:11" ht="18">
      <c r="A1" s="1" t="s">
        <v>0</v>
      </c>
      <c r="K1" s="144"/>
    </row>
    <row r="2" ht="15" customHeight="1">
      <c r="A2" s="148" t="s">
        <v>1</v>
      </c>
    </row>
    <row r="4" spans="1:12" s="6" customFormat="1" ht="15.75">
      <c r="A4" s="64" t="s">
        <v>2</v>
      </c>
      <c r="E4" s="43"/>
      <c r="F4" s="47"/>
      <c r="G4" s="43"/>
      <c r="H4" s="202"/>
      <c r="I4" s="43"/>
      <c r="J4" s="9"/>
      <c r="K4" s="43"/>
      <c r="L4" s="41"/>
    </row>
    <row r="5" spans="1:12" s="6" customFormat="1" ht="15.75">
      <c r="A5" s="64" t="s">
        <v>228</v>
      </c>
      <c r="E5" s="43"/>
      <c r="F5" s="47"/>
      <c r="G5" s="43"/>
      <c r="H5" s="202"/>
      <c r="I5" s="43"/>
      <c r="J5" s="9"/>
      <c r="K5" s="43"/>
      <c r="L5" s="41"/>
    </row>
    <row r="7" spans="5:12" s="31" customFormat="1" ht="15.75">
      <c r="E7" s="233" t="s">
        <v>164</v>
      </c>
      <c r="F7" s="233"/>
      <c r="G7" s="233"/>
      <c r="H7" s="236" t="s">
        <v>166</v>
      </c>
      <c r="I7" s="236"/>
      <c r="J7" s="236"/>
      <c r="K7" s="236"/>
      <c r="L7" s="236"/>
    </row>
    <row r="8" spans="5:12" s="31" customFormat="1" ht="15.75">
      <c r="E8" s="233" t="s">
        <v>165</v>
      </c>
      <c r="F8" s="233"/>
      <c r="G8" s="233"/>
      <c r="H8" s="203"/>
      <c r="I8" s="236" t="s">
        <v>165</v>
      </c>
      <c r="J8" s="236"/>
      <c r="K8" s="236"/>
      <c r="L8" s="83"/>
    </row>
    <row r="9" spans="5:12" s="31" customFormat="1" ht="15.75">
      <c r="E9" s="234" t="s">
        <v>229</v>
      </c>
      <c r="F9" s="234"/>
      <c r="G9" s="233"/>
      <c r="H9" s="203"/>
      <c r="I9" s="235" t="str">
        <f>E9</f>
        <v>31 JULY</v>
      </c>
      <c r="J9" s="235"/>
      <c r="K9" s="236"/>
      <c r="L9" s="83"/>
    </row>
    <row r="10" spans="4:12" s="31" customFormat="1" ht="15.75">
      <c r="D10" s="35"/>
      <c r="E10" s="153">
        <v>2007</v>
      </c>
      <c r="F10" s="165"/>
      <c r="G10" s="153">
        <v>2006</v>
      </c>
      <c r="H10" s="203"/>
      <c r="I10" s="153">
        <f>E10</f>
        <v>2007</v>
      </c>
      <c r="J10" s="44"/>
      <c r="K10" s="153">
        <f>G10</f>
        <v>2006</v>
      </c>
      <c r="L10" s="83"/>
    </row>
    <row r="11" spans="5:12" s="31" customFormat="1" ht="15.75">
      <c r="E11" s="137" t="s">
        <v>11</v>
      </c>
      <c r="F11" s="165"/>
      <c r="G11" s="137" t="s">
        <v>11</v>
      </c>
      <c r="H11" s="203"/>
      <c r="I11" s="137" t="s">
        <v>11</v>
      </c>
      <c r="J11" s="44"/>
      <c r="K11" s="137" t="s">
        <v>11</v>
      </c>
      <c r="L11" s="83"/>
    </row>
    <row r="12" spans="5:12" s="31" customFormat="1" ht="15">
      <c r="E12" s="90"/>
      <c r="F12" s="186"/>
      <c r="G12" s="90"/>
      <c r="H12" s="187"/>
      <c r="I12" s="90"/>
      <c r="J12" s="72"/>
      <c r="K12" s="90"/>
      <c r="L12" s="83"/>
    </row>
    <row r="13" spans="1:12" s="31" customFormat="1" ht="32.25" customHeight="1">
      <c r="A13" s="31" t="s">
        <v>3</v>
      </c>
      <c r="E13" s="87">
        <v>46613</v>
      </c>
      <c r="F13" s="110"/>
      <c r="G13" s="87">
        <v>25932</v>
      </c>
      <c r="H13" s="204"/>
      <c r="I13" s="87">
        <f>E13</f>
        <v>46613</v>
      </c>
      <c r="J13" s="73"/>
      <c r="K13" s="87">
        <f>G13</f>
        <v>25932</v>
      </c>
      <c r="L13" s="83"/>
    </row>
    <row r="14" spans="1:12" s="31" customFormat="1" ht="32.25" customHeight="1">
      <c r="A14" s="102" t="s">
        <v>4</v>
      </c>
      <c r="B14" s="102"/>
      <c r="C14" s="102"/>
      <c r="D14" s="102"/>
      <c r="E14" s="86">
        <f>-24144+7</f>
        <v>-24137</v>
      </c>
      <c r="F14" s="86"/>
      <c r="G14" s="86">
        <v>-16548</v>
      </c>
      <c r="H14" s="205"/>
      <c r="I14" s="86">
        <f>E14</f>
        <v>-24137</v>
      </c>
      <c r="J14" s="66"/>
      <c r="K14" s="86">
        <f>G14</f>
        <v>-16548</v>
      </c>
      <c r="L14" s="83"/>
    </row>
    <row r="15" spans="1:12" s="31" customFormat="1" ht="32.25" customHeight="1">
      <c r="A15" s="7" t="s">
        <v>5</v>
      </c>
      <c r="E15" s="87">
        <f>SUM(E13:E14)</f>
        <v>22476</v>
      </c>
      <c r="F15" s="110"/>
      <c r="G15" s="87">
        <f>SUM(G13:G14)</f>
        <v>9384</v>
      </c>
      <c r="H15" s="204"/>
      <c r="I15" s="87">
        <f>SUM(I13:I14)</f>
        <v>22476</v>
      </c>
      <c r="J15" s="73"/>
      <c r="K15" s="87">
        <f>SUM(K13:K14)</f>
        <v>9384</v>
      </c>
      <c r="L15" s="83"/>
    </row>
    <row r="16" spans="1:12" s="31" customFormat="1" ht="32.25" customHeight="1">
      <c r="A16" s="6" t="s">
        <v>6</v>
      </c>
      <c r="E16" s="87">
        <v>251</v>
      </c>
      <c r="F16" s="110"/>
      <c r="G16" s="87">
        <v>445</v>
      </c>
      <c r="H16" s="204"/>
      <c r="I16" s="87">
        <f>E16</f>
        <v>251</v>
      </c>
      <c r="J16" s="73"/>
      <c r="K16" s="87">
        <f>G16</f>
        <v>445</v>
      </c>
      <c r="L16" s="83"/>
    </row>
    <row r="17" spans="1:12" s="31" customFormat="1" ht="32.25" customHeight="1">
      <c r="A17" s="31" t="s">
        <v>8</v>
      </c>
      <c r="E17" s="87">
        <v>-571</v>
      </c>
      <c r="F17" s="110"/>
      <c r="G17" s="87">
        <v>-521</v>
      </c>
      <c r="H17" s="204"/>
      <c r="I17" s="87">
        <f>E17</f>
        <v>-571</v>
      </c>
      <c r="J17" s="73"/>
      <c r="K17" s="87">
        <f>G17</f>
        <v>-521</v>
      </c>
      <c r="L17" s="83"/>
    </row>
    <row r="18" spans="1:12" s="31" customFormat="1" ht="32.25" customHeight="1">
      <c r="A18" s="31" t="s">
        <v>7</v>
      </c>
      <c r="E18" s="87">
        <v>-953</v>
      </c>
      <c r="F18" s="110"/>
      <c r="G18" s="87">
        <v>-773</v>
      </c>
      <c r="H18" s="204"/>
      <c r="I18" s="87">
        <f>E18</f>
        <v>-953</v>
      </c>
      <c r="J18" s="73"/>
      <c r="K18" s="87">
        <f>G18</f>
        <v>-773</v>
      </c>
      <c r="L18" s="83"/>
    </row>
    <row r="19" spans="1:12" s="31" customFormat="1" ht="32.25" customHeight="1">
      <c r="A19" s="31" t="s">
        <v>9</v>
      </c>
      <c r="E19" s="87">
        <v>-146</v>
      </c>
      <c r="F19" s="110"/>
      <c r="G19" s="87">
        <v>-418</v>
      </c>
      <c r="H19" s="204"/>
      <c r="I19" s="87">
        <f>E19</f>
        <v>-146</v>
      </c>
      <c r="J19" s="73"/>
      <c r="K19" s="87">
        <f>G19</f>
        <v>-418</v>
      </c>
      <c r="L19" s="83"/>
    </row>
    <row r="20" spans="1:12" s="31" customFormat="1" ht="32.25" customHeight="1">
      <c r="A20" s="102" t="s">
        <v>31</v>
      </c>
      <c r="B20" s="102"/>
      <c r="C20" s="102"/>
      <c r="D20" s="102"/>
      <c r="E20" s="86">
        <v>-1091</v>
      </c>
      <c r="F20" s="86"/>
      <c r="G20" s="86">
        <v>-1242</v>
      </c>
      <c r="H20" s="205"/>
      <c r="I20" s="86">
        <f>E20</f>
        <v>-1091</v>
      </c>
      <c r="J20" s="66"/>
      <c r="K20" s="86">
        <f>G20</f>
        <v>-1242</v>
      </c>
      <c r="L20" s="83"/>
    </row>
    <row r="21" spans="1:12" s="31" customFormat="1" ht="32.25" customHeight="1">
      <c r="A21" s="193" t="s">
        <v>211</v>
      </c>
      <c r="B21" s="126"/>
      <c r="C21" s="126"/>
      <c r="D21" s="126"/>
      <c r="E21" s="154">
        <f>SUM(E15:E20)</f>
        <v>19966</v>
      </c>
      <c r="F21" s="154"/>
      <c r="G21" s="154">
        <f>SUM(G15:G20)</f>
        <v>6875</v>
      </c>
      <c r="H21" s="206"/>
      <c r="I21" s="154">
        <f>SUM(I15:I20)</f>
        <v>19966</v>
      </c>
      <c r="J21" s="127"/>
      <c r="K21" s="154">
        <f>SUM(K15:K20)</f>
        <v>6875</v>
      </c>
      <c r="L21" s="83"/>
    </row>
    <row r="22" spans="1:12" s="31" customFormat="1" ht="32.25" customHeight="1">
      <c r="A22" s="102" t="s">
        <v>139</v>
      </c>
      <c r="B22" s="102"/>
      <c r="C22" s="102"/>
      <c r="D22" s="102"/>
      <c r="E22" s="86">
        <v>2259</v>
      </c>
      <c r="F22" s="86"/>
      <c r="G22" s="86">
        <v>1496</v>
      </c>
      <c r="H22" s="207"/>
      <c r="I22" s="86">
        <f>E22</f>
        <v>2259</v>
      </c>
      <c r="J22" s="66"/>
      <c r="K22" s="86">
        <f>G22</f>
        <v>1496</v>
      </c>
      <c r="L22" s="83"/>
    </row>
    <row r="23" spans="1:12" s="31" customFormat="1" ht="32.25" customHeight="1">
      <c r="A23" s="7" t="s">
        <v>140</v>
      </c>
      <c r="E23" s="87">
        <f>SUM(E21:E22)</f>
        <v>22225</v>
      </c>
      <c r="F23" s="87"/>
      <c r="G23" s="87">
        <f>SUM(G21:G22)</f>
        <v>8371</v>
      </c>
      <c r="H23" s="208"/>
      <c r="I23" s="87">
        <f>SUM(I21:I22)</f>
        <v>22225</v>
      </c>
      <c r="J23" s="65"/>
      <c r="K23" s="87">
        <f>SUM(K21:K22)</f>
        <v>8371</v>
      </c>
      <c r="L23" s="83"/>
    </row>
    <row r="24" spans="1:12" s="31" customFormat="1" ht="32.25" customHeight="1">
      <c r="A24" s="31" t="s">
        <v>141</v>
      </c>
      <c r="E24" s="87">
        <f>-'NOTES(2)'!F127</f>
        <v>-5130</v>
      </c>
      <c r="F24" s="110"/>
      <c r="G24" s="87">
        <v>-1788</v>
      </c>
      <c r="H24" s="209"/>
      <c r="I24" s="87">
        <f>-'NOTES(2)'!I127</f>
        <v>-5130</v>
      </c>
      <c r="J24" s="73"/>
      <c r="K24" s="87">
        <f>G24</f>
        <v>-1788</v>
      </c>
      <c r="L24" s="83"/>
    </row>
    <row r="25" spans="1:13" s="31" customFormat="1" ht="32.25" customHeight="1" thickBot="1">
      <c r="A25" s="103" t="s">
        <v>10</v>
      </c>
      <c r="B25" s="104"/>
      <c r="C25" s="104"/>
      <c r="D25" s="104"/>
      <c r="E25" s="88">
        <f>SUM(E23:E24)</f>
        <v>17095</v>
      </c>
      <c r="F25" s="88"/>
      <c r="G25" s="88">
        <f>SUM(G23:G24)</f>
        <v>6583</v>
      </c>
      <c r="H25" s="210"/>
      <c r="I25" s="88">
        <f>SUM(I23:I24)</f>
        <v>17095</v>
      </c>
      <c r="J25" s="67"/>
      <c r="K25" s="88">
        <f>SUM(K23:K24)</f>
        <v>6583</v>
      </c>
      <c r="L25" s="83"/>
      <c r="M25" s="65"/>
    </row>
    <row r="26" spans="5:12" s="31" customFormat="1" ht="6" customHeight="1">
      <c r="E26" s="87"/>
      <c r="F26" s="110"/>
      <c r="G26" s="87"/>
      <c r="H26" s="204"/>
      <c r="I26" s="87"/>
      <c r="J26" s="73"/>
      <c r="K26" s="87"/>
      <c r="L26" s="83"/>
    </row>
    <row r="27" spans="1:12" s="31" customFormat="1" ht="5.25" customHeight="1">
      <c r="A27" s="42"/>
      <c r="E27" s="87"/>
      <c r="F27" s="110"/>
      <c r="G27" s="87"/>
      <c r="H27" s="204"/>
      <c r="I27" s="87"/>
      <c r="J27" s="73"/>
      <c r="K27" s="87"/>
      <c r="L27" s="83"/>
    </row>
    <row r="28" spans="1:12" s="31" customFormat="1" ht="24" customHeight="1" thickBot="1">
      <c r="A28" s="105" t="s">
        <v>161</v>
      </c>
      <c r="B28" s="105"/>
      <c r="C28" s="105"/>
      <c r="D28" s="105"/>
      <c r="E28" s="155">
        <f>E25/'BS'!E36*100</f>
        <v>12.756986679601507</v>
      </c>
      <c r="F28" s="211"/>
      <c r="G28" s="155">
        <f>G25/'BS'!G36*100</f>
        <v>4.912503264803552</v>
      </c>
      <c r="H28" s="212"/>
      <c r="I28" s="155">
        <f>I25/'BS'!E36*100</f>
        <v>12.756986679601507</v>
      </c>
      <c r="J28" s="68"/>
      <c r="K28" s="155">
        <f>K25/'BS'!G36*100</f>
        <v>4.912503264803552</v>
      </c>
      <c r="L28" s="83"/>
    </row>
    <row r="29" spans="5:12" s="31" customFormat="1" ht="5.25" customHeight="1">
      <c r="E29" s="87"/>
      <c r="F29" s="110"/>
      <c r="G29" s="87"/>
      <c r="H29" s="204"/>
      <c r="I29" s="87"/>
      <c r="J29" s="73"/>
      <c r="K29" s="87"/>
      <c r="L29" s="83"/>
    </row>
    <row r="30" spans="1:12" s="31" customFormat="1" ht="29.25" customHeight="1" thickBot="1">
      <c r="A30" s="106" t="s">
        <v>162</v>
      </c>
      <c r="B30" s="105"/>
      <c r="C30" s="105"/>
      <c r="D30" s="105"/>
      <c r="E30" s="155">
        <f>E28</f>
        <v>12.756986679601507</v>
      </c>
      <c r="F30" s="213"/>
      <c r="G30" s="155">
        <f>G28</f>
        <v>4.912503264803552</v>
      </c>
      <c r="H30" s="212"/>
      <c r="I30" s="155">
        <f>I28</f>
        <v>12.756986679601507</v>
      </c>
      <c r="J30" s="68"/>
      <c r="K30" s="155">
        <f>K28</f>
        <v>4.912503264803552</v>
      </c>
      <c r="L30" s="83"/>
    </row>
    <row r="31" spans="1:12" s="31" customFormat="1" ht="15" customHeight="1">
      <c r="A31" s="43"/>
      <c r="E31" s="156"/>
      <c r="F31" s="110"/>
      <c r="G31" s="156"/>
      <c r="H31" s="204"/>
      <c r="I31" s="156"/>
      <c r="J31" s="73"/>
      <c r="K31" s="156"/>
      <c r="L31" s="83"/>
    </row>
    <row r="32" spans="1:12" s="34" customFormat="1" ht="13.5" customHeight="1">
      <c r="A32" s="33"/>
      <c r="E32" s="132"/>
      <c r="F32" s="189"/>
      <c r="G32" s="132"/>
      <c r="H32" s="140"/>
      <c r="I32" s="132"/>
      <c r="J32" s="75"/>
      <c r="K32" s="132"/>
      <c r="L32" s="84"/>
    </row>
    <row r="33" spans="1:16" s="5" customFormat="1" ht="15.75" customHeight="1">
      <c r="A33" s="3"/>
      <c r="B33" s="4"/>
      <c r="C33" s="4"/>
      <c r="D33" s="4"/>
      <c r="E33" s="92"/>
      <c r="F33" s="214"/>
      <c r="G33" s="92"/>
      <c r="H33" s="215"/>
      <c r="I33" s="92"/>
      <c r="J33" s="74"/>
      <c r="K33" s="92"/>
      <c r="L33" s="85"/>
      <c r="M33" s="4"/>
      <c r="N33" s="4"/>
      <c r="O33" s="4"/>
      <c r="P33" s="4"/>
    </row>
    <row r="34" spans="1:20" s="34" customFormat="1" ht="13.5" customHeight="1">
      <c r="A34" s="33"/>
      <c r="E34" s="132"/>
      <c r="F34" s="189"/>
      <c r="G34" s="132"/>
      <c r="H34" s="140"/>
      <c r="I34" s="132"/>
      <c r="J34" s="75"/>
      <c r="K34" s="132"/>
      <c r="L34" s="84"/>
      <c r="T34" s="34" t="s">
        <v>13</v>
      </c>
    </row>
    <row r="35" spans="1:12" s="34" customFormat="1" ht="13.5" customHeight="1">
      <c r="A35" s="33"/>
      <c r="E35" s="132"/>
      <c r="F35" s="189"/>
      <c r="G35" s="132"/>
      <c r="H35" s="140"/>
      <c r="I35" s="132"/>
      <c r="J35" s="75"/>
      <c r="K35" s="132"/>
      <c r="L35" s="84"/>
    </row>
    <row r="36" spans="1:16" s="5" customFormat="1" ht="9" customHeight="1">
      <c r="A36" s="3"/>
      <c r="B36" s="4"/>
      <c r="C36" s="4"/>
      <c r="D36" s="4"/>
      <c r="E36" s="92"/>
      <c r="F36" s="214"/>
      <c r="G36" s="92"/>
      <c r="H36" s="215"/>
      <c r="I36" s="92"/>
      <c r="J36" s="74"/>
      <c r="K36" s="92"/>
      <c r="L36" s="85"/>
      <c r="M36" s="4"/>
      <c r="N36" s="4"/>
      <c r="O36" s="4"/>
      <c r="P36" s="4"/>
    </row>
    <row r="37" spans="1:16" s="5" customFormat="1" ht="8.25" customHeight="1">
      <c r="A37" s="3"/>
      <c r="B37" s="4"/>
      <c r="C37" s="4"/>
      <c r="D37" s="4"/>
      <c r="E37" s="92"/>
      <c r="F37" s="214"/>
      <c r="G37" s="92"/>
      <c r="H37" s="215"/>
      <c r="I37" s="92"/>
      <c r="J37" s="74"/>
      <c r="K37" s="92"/>
      <c r="L37" s="85"/>
      <c r="M37" s="4"/>
      <c r="N37" s="4"/>
      <c r="O37" s="4"/>
      <c r="P37" s="4"/>
    </row>
    <row r="38" spans="1:16" s="5" customFormat="1" ht="15.75" customHeight="1">
      <c r="A38" s="3"/>
      <c r="B38" s="4"/>
      <c r="C38" s="4"/>
      <c r="D38" s="4"/>
      <c r="E38" s="92"/>
      <c r="F38" s="214"/>
      <c r="G38" s="92"/>
      <c r="H38" s="215"/>
      <c r="I38" s="92"/>
      <c r="J38" s="74"/>
      <c r="K38" s="92"/>
      <c r="L38" s="85"/>
      <c r="M38" s="4"/>
      <c r="N38" s="4"/>
      <c r="O38" s="4"/>
      <c r="P38" s="4"/>
    </row>
  </sheetData>
  <mergeCells count="6">
    <mergeCell ref="E7:G7"/>
    <mergeCell ref="E9:G9"/>
    <mergeCell ref="I9:K9"/>
    <mergeCell ref="E8:G8"/>
    <mergeCell ref="I8:K8"/>
    <mergeCell ref="H7:L7"/>
  </mergeCells>
  <printOptions/>
  <pageMargins left="1" right="0.25" top="0.52" bottom="0.41" header="0.5" footer="0.38"/>
  <pageSetup firstPageNumber="1" useFirstPageNumber="1" horizontalDpi="600" verticalDpi="600" orientation="portrait" paperSize="9" scale="95" r:id="rId2"/>
  <headerFooter alignWithMargins="0">
    <oddHeader>&amp;R
</oddHeader>
    <oddFooter>&amp;C&amp;P</oddFooter>
  </headerFooter>
  <drawing r:id="rId1"/>
</worksheet>
</file>

<file path=xl/worksheets/sheet2.xml><?xml version="1.0" encoding="utf-8"?>
<worksheet xmlns="http://schemas.openxmlformats.org/spreadsheetml/2006/main" xmlns:r="http://schemas.openxmlformats.org/officeDocument/2006/relationships">
  <dimension ref="A1:T63"/>
  <sheetViews>
    <sheetView view="pageBreakPreview" zoomScaleSheetLayoutView="100" workbookViewId="0" topLeftCell="A1">
      <selection activeCell="J21" sqref="J21"/>
    </sheetView>
  </sheetViews>
  <sheetFormatPr defaultColWidth="9.140625" defaultRowHeight="12.75"/>
  <cols>
    <col min="1" max="2" width="9.140625" style="148" customWidth="1"/>
    <col min="3" max="3" width="26.00390625" style="148" customWidth="1"/>
    <col min="4" max="4" width="2.421875" style="148" customWidth="1"/>
    <col min="5" max="5" width="18.421875" style="151" customWidth="1"/>
    <col min="6" max="6" width="2.28125" style="149" customWidth="1"/>
    <col min="7" max="7" width="23.140625" style="151" customWidth="1"/>
    <col min="8" max="8" width="1.7109375" style="148" customWidth="1"/>
    <col min="9" max="16384" width="9.140625" style="148" customWidth="1"/>
  </cols>
  <sheetData>
    <row r="1" spans="1:7" ht="18">
      <c r="A1" s="1" t="s">
        <v>0</v>
      </c>
      <c r="G1" s="145"/>
    </row>
    <row r="2" ht="15" customHeight="1">
      <c r="A2" s="148" t="s">
        <v>1</v>
      </c>
    </row>
    <row r="3" ht="9" customHeight="1"/>
    <row r="4" spans="1:7" s="6" customFormat="1" ht="15.75">
      <c r="A4" s="64" t="s">
        <v>145</v>
      </c>
      <c r="E4" s="43"/>
      <c r="F4" s="9"/>
      <c r="G4" s="43"/>
    </row>
    <row r="5" spans="1:7" s="6" customFormat="1" ht="15.75">
      <c r="A5" s="64" t="s">
        <v>231</v>
      </c>
      <c r="E5" s="43"/>
      <c r="F5" s="9"/>
      <c r="G5" s="43"/>
    </row>
    <row r="6" spans="1:7" s="6" customFormat="1" ht="2.25" customHeight="1">
      <c r="A6" s="64"/>
      <c r="E6" s="43"/>
      <c r="F6" s="9"/>
      <c r="G6" s="43"/>
    </row>
    <row r="7" spans="5:7" s="31" customFormat="1" ht="15.75">
      <c r="E7" s="128" t="s">
        <v>170</v>
      </c>
      <c r="F7" s="44"/>
      <c r="G7" s="8" t="s">
        <v>198</v>
      </c>
    </row>
    <row r="8" spans="4:7" s="31" customFormat="1" ht="15.75">
      <c r="D8" s="35"/>
      <c r="E8" s="129" t="s">
        <v>171</v>
      </c>
      <c r="F8" s="70"/>
      <c r="G8" s="129" t="s">
        <v>172</v>
      </c>
    </row>
    <row r="9" spans="4:7" s="31" customFormat="1" ht="15.75">
      <c r="D9" s="35"/>
      <c r="E9" s="130" t="s">
        <v>232</v>
      </c>
      <c r="F9" s="71"/>
      <c r="G9" s="130" t="s">
        <v>210</v>
      </c>
    </row>
    <row r="10" spans="5:7" s="31" customFormat="1" ht="14.25" customHeight="1">
      <c r="E10" s="128" t="s">
        <v>167</v>
      </c>
      <c r="F10" s="44"/>
      <c r="G10" s="128" t="s">
        <v>168</v>
      </c>
    </row>
    <row r="11" spans="5:7" s="31" customFormat="1" ht="13.5" customHeight="1">
      <c r="E11" s="137"/>
      <c r="F11" s="44"/>
      <c r="G11" s="128" t="s">
        <v>169</v>
      </c>
    </row>
    <row r="12" spans="1:7" s="31" customFormat="1" ht="15.75">
      <c r="A12" s="7" t="s">
        <v>14</v>
      </c>
      <c r="E12" s="90"/>
      <c r="F12" s="72"/>
      <c r="G12" s="90"/>
    </row>
    <row r="13" spans="1:7" s="31" customFormat="1" ht="3" customHeight="1">
      <c r="A13" s="7"/>
      <c r="E13" s="90"/>
      <c r="F13" s="72"/>
      <c r="G13" s="90"/>
    </row>
    <row r="14" spans="1:7" s="31" customFormat="1" ht="15.75">
      <c r="A14" s="7" t="s">
        <v>15</v>
      </c>
      <c r="E14" s="87"/>
      <c r="F14" s="73"/>
      <c r="G14" s="87"/>
    </row>
    <row r="15" spans="1:8" s="31" customFormat="1" ht="15">
      <c r="A15" s="31" t="s">
        <v>147</v>
      </c>
      <c r="E15" s="157">
        <v>102617</v>
      </c>
      <c r="F15" s="73"/>
      <c r="G15" s="87">
        <f>194388-G17</f>
        <v>103258</v>
      </c>
      <c r="H15" s="31" t="s">
        <v>133</v>
      </c>
    </row>
    <row r="16" spans="1:7" s="31" customFormat="1" ht="15">
      <c r="A16" s="31" t="s">
        <v>216</v>
      </c>
      <c r="E16" s="157">
        <v>79965</v>
      </c>
      <c r="F16" s="73"/>
      <c r="G16" s="87">
        <v>78152</v>
      </c>
    </row>
    <row r="17" spans="1:8" s="31" customFormat="1" ht="15">
      <c r="A17" s="31" t="s">
        <v>227</v>
      </c>
      <c r="E17" s="157">
        <v>90754</v>
      </c>
      <c r="F17" s="73"/>
      <c r="G17" s="87">
        <f>81574+9556</f>
        <v>91130</v>
      </c>
      <c r="H17" s="31" t="s">
        <v>133</v>
      </c>
    </row>
    <row r="18" spans="1:7" s="31" customFormat="1" ht="15">
      <c r="A18" s="31" t="s">
        <v>32</v>
      </c>
      <c r="E18" s="157">
        <v>1264</v>
      </c>
      <c r="F18" s="73"/>
      <c r="G18" s="87">
        <v>1264</v>
      </c>
    </row>
    <row r="19" spans="1:7" s="31" customFormat="1" ht="15">
      <c r="A19" s="31" t="s">
        <v>16</v>
      </c>
      <c r="E19" s="157">
        <v>164486</v>
      </c>
      <c r="F19" s="73"/>
      <c r="G19" s="87">
        <v>166629</v>
      </c>
    </row>
    <row r="20" spans="1:7" s="31" customFormat="1" ht="15">
      <c r="A20" s="31" t="s">
        <v>17</v>
      </c>
      <c r="E20" s="157">
        <v>15447</v>
      </c>
      <c r="F20" s="73"/>
      <c r="G20" s="87">
        <v>15447</v>
      </c>
    </row>
    <row r="21" spans="1:7" s="31" customFormat="1" ht="15">
      <c r="A21" s="31" t="s">
        <v>18</v>
      </c>
      <c r="E21" s="157">
        <v>18628</v>
      </c>
      <c r="F21" s="73"/>
      <c r="G21" s="87">
        <v>18628</v>
      </c>
    </row>
    <row r="22" spans="1:7" s="31" customFormat="1" ht="15">
      <c r="A22" s="108"/>
      <c r="B22" s="108"/>
      <c r="C22" s="108"/>
      <c r="D22" s="108"/>
      <c r="E22" s="216">
        <f>SUM(E15:E21)</f>
        <v>473161</v>
      </c>
      <c r="F22" s="69"/>
      <c r="G22" s="91">
        <f>SUM(G15:G21)</f>
        <v>474508</v>
      </c>
    </row>
    <row r="23" spans="5:7" s="31" customFormat="1" ht="6.75" customHeight="1">
      <c r="E23" s="157"/>
      <c r="F23" s="73"/>
      <c r="G23" s="87"/>
    </row>
    <row r="24" spans="1:7" s="31" customFormat="1" ht="15.75">
      <c r="A24" s="7" t="s">
        <v>19</v>
      </c>
      <c r="E24" s="157"/>
      <c r="F24" s="73"/>
      <c r="G24" s="87"/>
    </row>
    <row r="25" spans="1:7" s="31" customFormat="1" ht="15">
      <c r="A25" s="6" t="s">
        <v>20</v>
      </c>
      <c r="E25" s="157">
        <f>5181+7</f>
        <v>5188</v>
      </c>
      <c r="F25" s="73"/>
      <c r="G25" s="87">
        <v>5351</v>
      </c>
    </row>
    <row r="26" spans="1:7" s="31" customFormat="1" ht="15">
      <c r="A26" s="6" t="s">
        <v>21</v>
      </c>
      <c r="E26" s="157">
        <v>6866</v>
      </c>
      <c r="F26" s="73"/>
      <c r="G26" s="87">
        <v>5738</v>
      </c>
    </row>
    <row r="27" spans="1:10" s="31" customFormat="1" ht="15">
      <c r="A27" s="6" t="s">
        <v>22</v>
      </c>
      <c r="E27" s="157">
        <v>6790</v>
      </c>
      <c r="F27" s="73"/>
      <c r="G27" s="87">
        <v>6298</v>
      </c>
      <c r="J27" s="31" t="s">
        <v>130</v>
      </c>
    </row>
    <row r="28" spans="1:7" s="31" customFormat="1" ht="15">
      <c r="A28" s="6" t="s">
        <v>23</v>
      </c>
      <c r="E28" s="157">
        <v>9993</v>
      </c>
      <c r="F28" s="73"/>
      <c r="G28" s="87">
        <v>8986</v>
      </c>
    </row>
    <row r="29" spans="1:7" s="31" customFormat="1" ht="15">
      <c r="A29" s="6" t="s">
        <v>24</v>
      </c>
      <c r="E29" s="157">
        <v>156306</v>
      </c>
      <c r="F29" s="73"/>
      <c r="G29" s="87">
        <v>132415</v>
      </c>
    </row>
    <row r="30" spans="1:7" s="31" customFormat="1" ht="15.75">
      <c r="A30" s="109"/>
      <c r="B30" s="108"/>
      <c r="C30" s="108"/>
      <c r="D30" s="108"/>
      <c r="E30" s="216">
        <f>SUM(E25:E29)</f>
        <v>185143</v>
      </c>
      <c r="F30" s="69"/>
      <c r="G30" s="91">
        <f>SUM(G25:G29)</f>
        <v>158788</v>
      </c>
    </row>
    <row r="31" spans="1:7" s="31" customFormat="1" ht="16.5" thickBot="1">
      <c r="A31" s="103" t="s">
        <v>25</v>
      </c>
      <c r="B31" s="104"/>
      <c r="C31" s="104"/>
      <c r="D31" s="104"/>
      <c r="E31" s="217">
        <f>E22+E30</f>
        <v>658304</v>
      </c>
      <c r="F31" s="67"/>
      <c r="G31" s="88">
        <f>G22+G30</f>
        <v>633296</v>
      </c>
    </row>
    <row r="32" spans="5:7" s="31" customFormat="1" ht="15">
      <c r="E32" s="157"/>
      <c r="F32" s="73"/>
      <c r="G32" s="87"/>
    </row>
    <row r="33" spans="1:7" s="31" customFormat="1" ht="15.75">
      <c r="A33" s="7" t="s">
        <v>26</v>
      </c>
      <c r="E33" s="157"/>
      <c r="F33" s="73"/>
      <c r="G33" s="87"/>
    </row>
    <row r="34" spans="1:7" s="31" customFormat="1" ht="3" customHeight="1">
      <c r="A34" s="7"/>
      <c r="E34" s="157"/>
      <c r="F34" s="73"/>
      <c r="G34" s="87"/>
    </row>
    <row r="35" spans="1:7" s="31" customFormat="1" ht="15.75">
      <c r="A35" s="7" t="s">
        <v>72</v>
      </c>
      <c r="E35" s="157"/>
      <c r="F35" s="73"/>
      <c r="G35" s="87"/>
    </row>
    <row r="36" spans="1:7" s="31" customFormat="1" ht="15">
      <c r="A36" s="6" t="s">
        <v>27</v>
      </c>
      <c r="E36" s="157">
        <f>SOCIE!B31</f>
        <v>134005</v>
      </c>
      <c r="F36" s="73"/>
      <c r="G36" s="87">
        <f>SOCIE!B45</f>
        <v>134005</v>
      </c>
    </row>
    <row r="37" spans="1:7" s="31" customFormat="1" ht="15">
      <c r="A37" s="6" t="s">
        <v>28</v>
      </c>
      <c r="E37" s="157">
        <f>SOCIE!D31</f>
        <v>6346</v>
      </c>
      <c r="F37" s="73"/>
      <c r="G37" s="87">
        <v>6346</v>
      </c>
    </row>
    <row r="38" spans="1:7" s="31" customFormat="1" ht="15">
      <c r="A38" s="6" t="s">
        <v>29</v>
      </c>
      <c r="E38" s="157">
        <f>SOCIE!F31</f>
        <v>42458</v>
      </c>
      <c r="F38" s="73"/>
      <c r="G38" s="87">
        <v>42486</v>
      </c>
    </row>
    <row r="39" spans="1:7" s="31" customFormat="1" ht="15">
      <c r="A39" s="6" t="s">
        <v>30</v>
      </c>
      <c r="E39" s="157">
        <f>SOCIE!H31</f>
        <v>430009</v>
      </c>
      <c r="F39" s="73"/>
      <c r="G39" s="87">
        <v>412886</v>
      </c>
    </row>
    <row r="40" spans="1:7" s="31" customFormat="1" ht="15.75">
      <c r="A40" s="109" t="s">
        <v>73</v>
      </c>
      <c r="B40" s="108"/>
      <c r="C40" s="108"/>
      <c r="D40" s="108"/>
      <c r="E40" s="216">
        <f>SUM(E36:E39)</f>
        <v>612818</v>
      </c>
      <c r="F40" s="69"/>
      <c r="G40" s="91">
        <f>SUM(G36:G39)</f>
        <v>595723</v>
      </c>
    </row>
    <row r="41" spans="5:7" s="31" customFormat="1" ht="9.75" customHeight="1">
      <c r="E41" s="157"/>
      <c r="F41" s="73"/>
      <c r="G41" s="87"/>
    </row>
    <row r="42" spans="1:7" s="31" customFormat="1" ht="15.75">
      <c r="A42" s="7" t="s">
        <v>74</v>
      </c>
      <c r="E42" s="157"/>
      <c r="F42" s="73"/>
      <c r="G42" s="87"/>
    </row>
    <row r="43" spans="1:7" s="31" customFormat="1" ht="15">
      <c r="A43" s="102" t="s">
        <v>33</v>
      </c>
      <c r="B43" s="102"/>
      <c r="C43" s="102"/>
      <c r="D43" s="102"/>
      <c r="E43" s="207">
        <v>24102</v>
      </c>
      <c r="F43" s="66"/>
      <c r="G43" s="86">
        <v>21536</v>
      </c>
    </row>
    <row r="44" spans="5:7" s="31" customFormat="1" ht="9.75" customHeight="1">
      <c r="E44" s="157"/>
      <c r="F44" s="73"/>
      <c r="G44" s="87"/>
    </row>
    <row r="45" spans="1:7" s="31" customFormat="1" ht="15.75">
      <c r="A45" s="7" t="s">
        <v>75</v>
      </c>
      <c r="E45" s="157"/>
      <c r="F45" s="73"/>
      <c r="G45" s="87"/>
    </row>
    <row r="46" spans="1:7" s="31" customFormat="1" ht="15">
      <c r="A46" s="31" t="s">
        <v>76</v>
      </c>
      <c r="E46" s="157">
        <v>5883</v>
      </c>
      <c r="F46" s="73"/>
      <c r="G46" s="87">
        <v>4046</v>
      </c>
    </row>
    <row r="47" spans="1:7" s="31" customFormat="1" ht="15">
      <c r="A47" s="31" t="s">
        <v>77</v>
      </c>
      <c r="E47" s="157">
        <v>12682</v>
      </c>
      <c r="F47" s="73"/>
      <c r="G47" s="87">
        <v>10422</v>
      </c>
    </row>
    <row r="48" spans="1:7" s="31" customFormat="1" ht="15">
      <c r="A48" s="102" t="s">
        <v>78</v>
      </c>
      <c r="B48" s="102"/>
      <c r="C48" s="102"/>
      <c r="D48" s="102"/>
      <c r="E48" s="157">
        <v>2819</v>
      </c>
      <c r="F48" s="66"/>
      <c r="G48" s="87">
        <v>1569</v>
      </c>
    </row>
    <row r="49" spans="1:7" s="31" customFormat="1" ht="15">
      <c r="A49" s="102"/>
      <c r="B49" s="102"/>
      <c r="C49" s="102"/>
      <c r="D49" s="102"/>
      <c r="E49" s="216">
        <f>SUM(E46:E48)</f>
        <v>21384</v>
      </c>
      <c r="F49" s="66"/>
      <c r="G49" s="91">
        <f>SUM(G46:G48)</f>
        <v>16037</v>
      </c>
    </row>
    <row r="50" spans="1:7" s="31" customFormat="1" ht="15.75">
      <c r="A50" s="7" t="s">
        <v>79</v>
      </c>
      <c r="E50" s="209">
        <f>E43+E49</f>
        <v>45486</v>
      </c>
      <c r="F50" s="73"/>
      <c r="G50" s="110">
        <f>G43+G49</f>
        <v>37573</v>
      </c>
    </row>
    <row r="51" spans="1:7" s="31" customFormat="1" ht="16.5" thickBot="1">
      <c r="A51" s="103" t="s">
        <v>80</v>
      </c>
      <c r="B51" s="104"/>
      <c r="C51" s="104"/>
      <c r="D51" s="104"/>
      <c r="E51" s="217">
        <f>E40+E50</f>
        <v>658304</v>
      </c>
      <c r="F51" s="67"/>
      <c r="G51" s="88">
        <f>G40+G50</f>
        <v>633296</v>
      </c>
    </row>
    <row r="52" spans="1:12" s="5" customFormat="1" ht="20.25" customHeight="1" thickBot="1">
      <c r="A52" s="111" t="s">
        <v>146</v>
      </c>
      <c r="B52" s="112"/>
      <c r="C52" s="112"/>
      <c r="D52" s="112"/>
      <c r="E52" s="218">
        <f>E40/E36</f>
        <v>4.5730980187306445</v>
      </c>
      <c r="F52" s="112"/>
      <c r="G52" s="113">
        <f>G40/G36</f>
        <v>4.44552815193463</v>
      </c>
      <c r="H52" s="4"/>
      <c r="I52" s="4"/>
      <c r="J52" s="4"/>
      <c r="K52" s="4"/>
      <c r="L52" s="4"/>
    </row>
    <row r="53" spans="1:12" s="5" customFormat="1" ht="6.75" customHeight="1">
      <c r="A53" s="3"/>
      <c r="B53" s="4"/>
      <c r="C53" s="4"/>
      <c r="D53" s="4"/>
      <c r="E53" s="92"/>
      <c r="F53" s="74"/>
      <c r="G53" s="92"/>
      <c r="H53" s="4"/>
      <c r="I53" s="4"/>
      <c r="J53" s="4"/>
      <c r="K53" s="4"/>
      <c r="L53" s="4"/>
    </row>
    <row r="54" spans="1:12" s="34" customFormat="1" ht="13.5" customHeight="1">
      <c r="A54" s="33" t="s">
        <v>133</v>
      </c>
      <c r="E54" s="132"/>
      <c r="F54" s="75"/>
      <c r="H54" s="82"/>
      <c r="J54" s="75"/>
      <c r="L54" s="84"/>
    </row>
    <row r="55" spans="1:20" s="34" customFormat="1" ht="13.5" customHeight="1">
      <c r="A55" s="33"/>
      <c r="E55" s="132"/>
      <c r="F55" s="75"/>
      <c r="H55" s="82"/>
      <c r="J55" s="75"/>
      <c r="L55" s="84"/>
      <c r="T55" s="34" t="s">
        <v>13</v>
      </c>
    </row>
    <row r="56" spans="1:12" s="34" customFormat="1" ht="13.5" customHeight="1">
      <c r="A56" s="33"/>
      <c r="E56" s="132"/>
      <c r="F56" s="75"/>
      <c r="H56" s="82"/>
      <c r="J56" s="75"/>
      <c r="L56" s="84"/>
    </row>
    <row r="57" spans="1:12" s="34" customFormat="1" ht="13.5" customHeight="1">
      <c r="A57" s="33"/>
      <c r="E57" s="132"/>
      <c r="F57" s="75"/>
      <c r="H57" s="82"/>
      <c r="J57" s="75"/>
      <c r="L57" s="84"/>
    </row>
    <row r="58" spans="1:12" s="34" customFormat="1" ht="13.5" customHeight="1">
      <c r="A58" s="33"/>
      <c r="E58" s="132"/>
      <c r="F58" s="75"/>
      <c r="H58" s="82"/>
      <c r="J58" s="75"/>
      <c r="L58" s="84"/>
    </row>
    <row r="59" spans="1:12" s="5" customFormat="1" ht="13.5" customHeight="1">
      <c r="A59" s="3"/>
      <c r="B59" s="4"/>
      <c r="C59" s="4"/>
      <c r="D59" s="4"/>
      <c r="E59" s="92"/>
      <c r="F59" s="74"/>
      <c r="G59" s="92"/>
      <c r="H59" s="4"/>
      <c r="I59" s="4"/>
      <c r="J59" s="4"/>
      <c r="K59" s="4"/>
      <c r="L59" s="4"/>
    </row>
    <row r="60" spans="1:12" s="5" customFormat="1" ht="15.75" customHeight="1">
      <c r="A60" s="3"/>
      <c r="B60" s="4"/>
      <c r="C60" s="4"/>
      <c r="D60" s="4"/>
      <c r="E60" s="92"/>
      <c r="F60" s="74"/>
      <c r="G60" s="92"/>
      <c r="H60" s="4"/>
      <c r="I60" s="4"/>
      <c r="J60" s="4"/>
      <c r="K60" s="4"/>
      <c r="L60" s="4"/>
    </row>
    <row r="61" spans="1:12" s="5" customFormat="1" ht="10.5" customHeight="1">
      <c r="A61" s="3"/>
      <c r="B61" s="4"/>
      <c r="C61" s="4"/>
      <c r="D61" s="4"/>
      <c r="E61" s="92"/>
      <c r="F61" s="74"/>
      <c r="G61" s="92"/>
      <c r="H61" s="4"/>
      <c r="I61" s="4"/>
      <c r="J61" s="4"/>
      <c r="K61" s="4"/>
      <c r="L61" s="4"/>
    </row>
    <row r="62" spans="1:12" s="5" customFormat="1" ht="15.75" customHeight="1">
      <c r="A62" s="3"/>
      <c r="B62" s="4"/>
      <c r="C62" s="4"/>
      <c r="D62" s="4"/>
      <c r="E62" s="92"/>
      <c r="F62" s="74"/>
      <c r="G62" s="92"/>
      <c r="H62" s="4"/>
      <c r="I62" s="4"/>
      <c r="J62" s="4"/>
      <c r="K62" s="4"/>
      <c r="L62" s="4"/>
    </row>
    <row r="63" spans="1:12" s="5" customFormat="1" ht="15.75" customHeight="1">
      <c r="A63" s="3"/>
      <c r="B63" s="4"/>
      <c r="C63" s="4"/>
      <c r="D63" s="4"/>
      <c r="E63" s="92"/>
      <c r="F63" s="74"/>
      <c r="G63" s="92"/>
      <c r="H63" s="4"/>
      <c r="I63" s="4"/>
      <c r="J63" s="4"/>
      <c r="K63" s="4"/>
      <c r="L63" s="4"/>
    </row>
  </sheetData>
  <printOptions/>
  <pageMargins left="0.89" right="0.34" top="0.5" bottom="0.32" header="0.5" footer="0.28"/>
  <pageSetup firstPageNumber="2" useFirstPageNumber="1" horizontalDpi="600" verticalDpi="600" orientation="portrait" paperSize="9" scale="94" r:id="rId2"/>
  <headerFooter alignWithMargins="0">
    <oddFooter>&amp;C&amp;P</oddFooter>
  </headerFooter>
  <rowBreaks count="1" manualBreakCount="1">
    <brk id="61"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55"/>
  <sheetViews>
    <sheetView view="pageBreakPreview" zoomScaleSheetLayoutView="100" workbookViewId="0" topLeftCell="A6">
      <selection activeCell="H38" sqref="H38"/>
    </sheetView>
  </sheetViews>
  <sheetFormatPr defaultColWidth="9.140625" defaultRowHeight="12.75"/>
  <cols>
    <col min="1" max="1" width="32.7109375" style="43" customWidth="1"/>
    <col min="2" max="2" width="10.7109375" style="43" customWidth="1"/>
    <col min="3" max="3" width="1.1484375" style="43" customWidth="1"/>
    <col min="4" max="4" width="10.00390625" style="43" customWidth="1"/>
    <col min="5" max="5" width="1.1484375" style="43" customWidth="1"/>
    <col min="6" max="6" width="14.140625" style="43" customWidth="1"/>
    <col min="7" max="7" width="1.1484375" style="43" customWidth="1"/>
    <col min="8" max="8" width="15.140625" style="43" customWidth="1"/>
    <col min="9" max="9" width="1.1484375" style="43" customWidth="1"/>
    <col min="10" max="10" width="12.7109375" style="43" customWidth="1"/>
    <col min="11" max="16384" width="9.140625" style="43" customWidth="1"/>
  </cols>
  <sheetData>
    <row r="1" spans="1:10" s="151" customFormat="1" ht="19.5">
      <c r="A1" s="177" t="s">
        <v>82</v>
      </c>
      <c r="J1" s="144"/>
    </row>
    <row r="2" s="151" customFormat="1" ht="15" customHeight="1">
      <c r="A2" s="178" t="s">
        <v>1</v>
      </c>
    </row>
    <row r="3" ht="15.75">
      <c r="A3" s="42"/>
    </row>
    <row r="4" s="180" customFormat="1" ht="15.75" customHeight="1">
      <c r="A4" s="179" t="s">
        <v>163</v>
      </c>
    </row>
    <row r="5" spans="1:7" s="180" customFormat="1" ht="15" customHeight="1">
      <c r="A5" s="179" t="s">
        <v>233</v>
      </c>
      <c r="D5" s="181"/>
      <c r="E5" s="181"/>
      <c r="F5" s="181"/>
      <c r="G5" s="181"/>
    </row>
    <row r="6" spans="1:7" ht="13.5" customHeight="1">
      <c r="A6" s="42"/>
      <c r="D6" s="128"/>
      <c r="E6" s="128"/>
      <c r="F6" s="128"/>
      <c r="G6" s="128"/>
    </row>
    <row r="7" spans="1:10" s="184" customFormat="1" ht="14.25" customHeight="1">
      <c r="A7" s="182"/>
      <c r="B7" s="183"/>
      <c r="C7" s="183"/>
      <c r="D7" s="237" t="s">
        <v>81</v>
      </c>
      <c r="E7" s="237"/>
      <c r="F7" s="237"/>
      <c r="G7" s="237"/>
      <c r="H7" s="165" t="s">
        <v>34</v>
      </c>
      <c r="I7" s="165"/>
      <c r="J7" s="183"/>
    </row>
    <row r="8" spans="1:10" s="184" customFormat="1" ht="14.25" customHeight="1">
      <c r="A8" s="182"/>
      <c r="B8" s="165" t="s">
        <v>35</v>
      </c>
      <c r="C8" s="165"/>
      <c r="D8" s="165" t="s">
        <v>35</v>
      </c>
      <c r="E8" s="165"/>
      <c r="F8" s="165" t="s">
        <v>36</v>
      </c>
      <c r="G8" s="165"/>
      <c r="H8" s="165" t="s">
        <v>37</v>
      </c>
      <c r="I8" s="165"/>
      <c r="J8" s="165"/>
    </row>
    <row r="9" spans="1:10" s="184" customFormat="1" ht="14.25" customHeight="1">
      <c r="A9" s="182"/>
      <c r="B9" s="153" t="s">
        <v>38</v>
      </c>
      <c r="C9" s="165"/>
      <c r="D9" s="153" t="s">
        <v>39</v>
      </c>
      <c r="E9" s="165"/>
      <c r="F9" s="153" t="s">
        <v>40</v>
      </c>
      <c r="G9" s="165"/>
      <c r="H9" s="153" t="s">
        <v>41</v>
      </c>
      <c r="I9" s="165"/>
      <c r="J9" s="153" t="s">
        <v>42</v>
      </c>
    </row>
    <row r="10" spans="1:10" s="184" customFormat="1" ht="14.25" customHeight="1">
      <c r="A10" s="182"/>
      <c r="B10" s="165" t="s">
        <v>11</v>
      </c>
      <c r="C10" s="165"/>
      <c r="D10" s="165" t="s">
        <v>11</v>
      </c>
      <c r="E10" s="165"/>
      <c r="F10" s="165" t="s">
        <v>11</v>
      </c>
      <c r="G10" s="165"/>
      <c r="H10" s="165" t="s">
        <v>11</v>
      </c>
      <c r="I10" s="165"/>
      <c r="J10" s="165" t="s">
        <v>11</v>
      </c>
    </row>
    <row r="11" spans="1:7" ht="14.25" customHeight="1">
      <c r="A11" s="45"/>
      <c r="B11" s="47"/>
      <c r="C11" s="47"/>
      <c r="D11" s="165"/>
      <c r="E11" s="165"/>
      <c r="F11" s="165"/>
      <c r="G11" s="165"/>
    </row>
    <row r="12" spans="1:7" ht="14.25" customHeight="1">
      <c r="A12" s="89" t="s">
        <v>234</v>
      </c>
      <c r="B12" s="47"/>
      <c r="C12" s="47"/>
      <c r="D12" s="165"/>
      <c r="E12" s="165"/>
      <c r="F12" s="165"/>
      <c r="G12" s="165"/>
    </row>
    <row r="13" spans="1:10" ht="14.25" customHeight="1">
      <c r="A13" s="45" t="s">
        <v>235</v>
      </c>
      <c r="B13" s="100"/>
      <c r="C13" s="100"/>
      <c r="D13" s="185"/>
      <c r="E13" s="185"/>
      <c r="F13" s="185"/>
      <c r="G13" s="185"/>
      <c r="H13" s="174"/>
      <c r="I13" s="174"/>
      <c r="J13" s="174"/>
    </row>
    <row r="14" spans="1:10" ht="14.25" customHeight="1">
      <c r="A14" s="45"/>
      <c r="B14" s="100"/>
      <c r="C14" s="100"/>
      <c r="D14" s="185"/>
      <c r="E14" s="185"/>
      <c r="F14" s="185"/>
      <c r="G14" s="185"/>
      <c r="H14" s="174"/>
      <c r="I14" s="174"/>
      <c r="J14" s="174"/>
    </row>
    <row r="15" spans="1:10" ht="15" customHeight="1">
      <c r="A15" s="46" t="s">
        <v>236</v>
      </c>
      <c r="B15" s="76">
        <v>134005</v>
      </c>
      <c r="C15" s="76"/>
      <c r="D15" s="76">
        <v>6346</v>
      </c>
      <c r="E15" s="76"/>
      <c r="F15" s="76">
        <v>42486</v>
      </c>
      <c r="G15" s="76"/>
      <c r="H15" s="76">
        <v>412886</v>
      </c>
      <c r="I15" s="76"/>
      <c r="J15" s="76">
        <f>SUM(B15:H15)</f>
        <v>595723</v>
      </c>
    </row>
    <row r="16" spans="1:10" ht="15" customHeight="1">
      <c r="A16" s="47"/>
      <c r="B16" s="76"/>
      <c r="C16" s="76"/>
      <c r="D16" s="76"/>
      <c r="E16" s="76"/>
      <c r="F16" s="76"/>
      <c r="G16" s="76"/>
      <c r="H16" s="76"/>
      <c r="I16" s="76"/>
      <c r="J16" s="76"/>
    </row>
    <row r="17" spans="1:10" ht="15" customHeight="1">
      <c r="A17" s="47" t="s">
        <v>43</v>
      </c>
      <c r="B17" s="76"/>
      <c r="C17" s="76"/>
      <c r="D17" s="76"/>
      <c r="E17" s="76"/>
      <c r="F17" s="76"/>
      <c r="G17" s="76"/>
      <c r="H17" s="76"/>
      <c r="I17" s="76"/>
      <c r="J17" s="76"/>
    </row>
    <row r="18" spans="1:10" ht="15" customHeight="1">
      <c r="A18" s="47" t="s">
        <v>44</v>
      </c>
      <c r="B18" s="76">
        <v>0</v>
      </c>
      <c r="C18" s="76"/>
      <c r="D18" s="76">
        <v>0</v>
      </c>
      <c r="E18" s="76"/>
      <c r="F18" s="76">
        <v>-28</v>
      </c>
      <c r="G18" s="76"/>
      <c r="H18" s="76">
        <f>-F18</f>
        <v>28</v>
      </c>
      <c r="I18" s="76"/>
      <c r="J18" s="76">
        <f>SUM(B18:H18)</f>
        <v>0</v>
      </c>
    </row>
    <row r="19" spans="1:10" ht="15" customHeight="1" hidden="1">
      <c r="A19" s="47"/>
      <c r="B19" s="76"/>
      <c r="C19" s="76"/>
      <c r="D19" s="76"/>
      <c r="E19" s="76"/>
      <c r="F19" s="76"/>
      <c r="G19" s="76"/>
      <c r="H19" s="76"/>
      <c r="I19" s="76"/>
      <c r="J19" s="76"/>
    </row>
    <row r="20" spans="1:10" ht="15" customHeight="1" hidden="1">
      <c r="A20" s="47" t="s">
        <v>43</v>
      </c>
      <c r="B20" s="76"/>
      <c r="C20" s="76"/>
      <c r="D20" s="76"/>
      <c r="E20" s="76"/>
      <c r="F20" s="76"/>
      <c r="G20" s="76"/>
      <c r="H20" s="76"/>
      <c r="I20" s="76"/>
      <c r="J20" s="76"/>
    </row>
    <row r="21" spans="1:10" ht="15" customHeight="1" hidden="1">
      <c r="A21" s="47" t="s">
        <v>212</v>
      </c>
      <c r="B21" s="76">
        <v>0</v>
      </c>
      <c r="C21" s="76"/>
      <c r="D21" s="76">
        <v>0</v>
      </c>
      <c r="E21" s="76"/>
      <c r="F21" s="76">
        <v>0</v>
      </c>
      <c r="G21" s="76"/>
      <c r="H21" s="76">
        <f>-F21</f>
        <v>0</v>
      </c>
      <c r="I21" s="76"/>
      <c r="J21" s="76">
        <f>SUM(B21:H21)</f>
        <v>0</v>
      </c>
    </row>
    <row r="22" spans="1:10" ht="15" customHeight="1" hidden="1">
      <c r="A22" s="47"/>
      <c r="B22" s="76"/>
      <c r="C22" s="76"/>
      <c r="D22" s="76"/>
      <c r="E22" s="76"/>
      <c r="F22" s="76"/>
      <c r="G22" s="76"/>
      <c r="H22" s="76"/>
      <c r="I22" s="76"/>
      <c r="J22" s="76"/>
    </row>
    <row r="23" spans="1:10" ht="15" customHeight="1" hidden="1">
      <c r="A23" s="47" t="s">
        <v>213</v>
      </c>
      <c r="B23" s="76"/>
      <c r="C23" s="76"/>
      <c r="D23" s="76"/>
      <c r="E23" s="76"/>
      <c r="F23" s="76"/>
      <c r="G23" s="76"/>
      <c r="H23" s="76"/>
      <c r="I23" s="76"/>
      <c r="J23" s="76"/>
    </row>
    <row r="24" spans="1:10" ht="15" customHeight="1" hidden="1">
      <c r="A24" s="47" t="s">
        <v>214</v>
      </c>
      <c r="B24" s="76"/>
      <c r="C24" s="76"/>
      <c r="D24" s="76"/>
      <c r="E24" s="76"/>
      <c r="F24" s="76"/>
      <c r="G24" s="76"/>
      <c r="H24" s="76"/>
      <c r="I24" s="76"/>
      <c r="J24" s="76"/>
    </row>
    <row r="25" spans="1:10" ht="15" customHeight="1" hidden="1">
      <c r="A25" s="47" t="s">
        <v>215</v>
      </c>
      <c r="B25" s="76">
        <v>0</v>
      </c>
      <c r="C25" s="76"/>
      <c r="D25" s="76">
        <v>0</v>
      </c>
      <c r="E25" s="76"/>
      <c r="F25" s="76">
        <v>0</v>
      </c>
      <c r="G25" s="76"/>
      <c r="H25" s="76">
        <v>0</v>
      </c>
      <c r="I25" s="76"/>
      <c r="J25" s="76">
        <f>SUM(B25:H25)</f>
        <v>0</v>
      </c>
    </row>
    <row r="26" spans="1:10" ht="15" customHeight="1">
      <c r="A26" s="47"/>
      <c r="B26" s="76"/>
      <c r="C26" s="76"/>
      <c r="D26" s="76"/>
      <c r="E26" s="76"/>
      <c r="F26" s="76"/>
      <c r="G26" s="76"/>
      <c r="H26" s="76"/>
      <c r="I26" s="76"/>
      <c r="J26" s="76"/>
    </row>
    <row r="27" spans="1:10" ht="15" customHeight="1">
      <c r="A27" s="47" t="s">
        <v>143</v>
      </c>
      <c r="B27" s="76">
        <v>0</v>
      </c>
      <c r="C27" s="76"/>
      <c r="D27" s="76">
        <v>0</v>
      </c>
      <c r="E27" s="76"/>
      <c r="F27" s="76">
        <v>0</v>
      </c>
      <c r="G27" s="76"/>
      <c r="H27" s="76">
        <f>'IS'!I25</f>
        <v>17095</v>
      </c>
      <c r="I27" s="76"/>
      <c r="J27" s="76">
        <f>SUM(B27:H27)</f>
        <v>17095</v>
      </c>
    </row>
    <row r="28" spans="1:10" ht="15" customHeight="1" hidden="1">
      <c r="A28" s="47"/>
      <c r="B28" s="76"/>
      <c r="C28" s="76"/>
      <c r="D28" s="76"/>
      <c r="E28" s="76"/>
      <c r="F28" s="76"/>
      <c r="G28" s="76"/>
      <c r="H28" s="76"/>
      <c r="I28" s="76"/>
      <c r="J28" s="76"/>
    </row>
    <row r="29" spans="1:10" ht="15" customHeight="1" hidden="1">
      <c r="A29" s="47" t="s">
        <v>207</v>
      </c>
      <c r="B29" s="76">
        <v>0</v>
      </c>
      <c r="C29" s="76"/>
      <c r="D29" s="76">
        <v>0</v>
      </c>
      <c r="E29" s="76"/>
      <c r="F29" s="76">
        <v>0</v>
      </c>
      <c r="G29" s="76"/>
      <c r="H29" s="76">
        <v>0</v>
      </c>
      <c r="I29" s="76"/>
      <c r="J29" s="76">
        <f>SUM(B29:H29)</f>
        <v>0</v>
      </c>
    </row>
    <row r="30" spans="1:10" ht="15" customHeight="1">
      <c r="A30" s="47"/>
      <c r="B30" s="76"/>
      <c r="C30" s="76"/>
      <c r="D30" s="76"/>
      <c r="E30" s="76"/>
      <c r="F30" s="76"/>
      <c r="G30" s="76"/>
      <c r="H30" s="76"/>
      <c r="I30" s="76"/>
      <c r="J30" s="76"/>
    </row>
    <row r="31" spans="1:10" ht="33.75" customHeight="1" thickBot="1">
      <c r="A31" s="194" t="s">
        <v>239</v>
      </c>
      <c r="B31" s="195">
        <f>SUM(B15:B27)</f>
        <v>134005</v>
      </c>
      <c r="C31" s="195"/>
      <c r="D31" s="195">
        <f>SUM(D15:D27)</f>
        <v>6346</v>
      </c>
      <c r="E31" s="195"/>
      <c r="F31" s="195">
        <f>SUM(F15:F27)</f>
        <v>42458</v>
      </c>
      <c r="G31" s="195"/>
      <c r="H31" s="195">
        <f>SUM(H15:H27)</f>
        <v>430009</v>
      </c>
      <c r="I31" s="195"/>
      <c r="J31" s="195">
        <f>SUM(J15:J27)</f>
        <v>612818</v>
      </c>
    </row>
    <row r="32" spans="1:7" ht="14.25" customHeight="1" thickTop="1">
      <c r="A32" s="45"/>
      <c r="B32" s="47"/>
      <c r="C32" s="47"/>
      <c r="D32" s="165"/>
      <c r="E32" s="165"/>
      <c r="F32" s="165"/>
      <c r="G32" s="165"/>
    </row>
    <row r="33" spans="1:7" ht="13.5" customHeight="1">
      <c r="A33" s="45"/>
      <c r="B33" s="47"/>
      <c r="C33" s="47"/>
      <c r="D33" s="165"/>
      <c r="E33" s="165"/>
      <c r="F33" s="165"/>
      <c r="G33" s="165"/>
    </row>
    <row r="34" spans="1:7" ht="18" customHeight="1">
      <c r="A34" s="89" t="s">
        <v>237</v>
      </c>
      <c r="B34" s="47"/>
      <c r="C34" s="47"/>
      <c r="D34" s="165"/>
      <c r="E34" s="165"/>
      <c r="F34" s="165"/>
      <c r="G34" s="165"/>
    </row>
    <row r="35" spans="1:7" ht="15" customHeight="1">
      <c r="A35" s="45"/>
      <c r="B35" s="47"/>
      <c r="C35" s="47"/>
      <c r="D35" s="165"/>
      <c r="E35" s="165"/>
      <c r="F35" s="165"/>
      <c r="G35" s="165"/>
    </row>
    <row r="36" spans="1:10" ht="15" customHeight="1">
      <c r="A36" s="46" t="s">
        <v>142</v>
      </c>
      <c r="B36" s="76">
        <v>134005</v>
      </c>
      <c r="C36" s="76"/>
      <c r="D36" s="76">
        <v>6346</v>
      </c>
      <c r="E36" s="76"/>
      <c r="F36" s="76">
        <v>41129</v>
      </c>
      <c r="G36" s="76"/>
      <c r="H36" s="76">
        <v>374430</v>
      </c>
      <c r="I36" s="76"/>
      <c r="J36" s="76">
        <f>SUM(B36:H36)</f>
        <v>555910</v>
      </c>
    </row>
    <row r="37" spans="1:10" ht="15" customHeight="1">
      <c r="A37" s="47"/>
      <c r="B37" s="76"/>
      <c r="C37" s="76"/>
      <c r="D37" s="76"/>
      <c r="E37" s="76"/>
      <c r="F37" s="76"/>
      <c r="G37" s="76"/>
      <c r="H37" s="76"/>
      <c r="I37" s="76"/>
      <c r="J37" s="76"/>
    </row>
    <row r="38" spans="1:10" ht="15" customHeight="1">
      <c r="A38" s="47" t="s">
        <v>43</v>
      </c>
      <c r="B38" s="76"/>
      <c r="C38" s="76"/>
      <c r="D38" s="76"/>
      <c r="E38" s="76"/>
      <c r="F38" s="76"/>
      <c r="G38" s="76"/>
      <c r="H38" s="76"/>
      <c r="I38" s="76"/>
      <c r="J38" s="76"/>
    </row>
    <row r="39" spans="1:10" ht="15" customHeight="1">
      <c r="A39" s="47" t="s">
        <v>44</v>
      </c>
      <c r="B39" s="76">
        <v>0</v>
      </c>
      <c r="C39" s="76"/>
      <c r="D39" s="76">
        <v>0</v>
      </c>
      <c r="E39" s="76"/>
      <c r="F39" s="76">
        <v>-16</v>
      </c>
      <c r="G39" s="76"/>
      <c r="H39" s="76">
        <f>-F39</f>
        <v>16</v>
      </c>
      <c r="I39" s="76"/>
      <c r="J39" s="76">
        <f>SUM(B39:H39)</f>
        <v>0</v>
      </c>
    </row>
    <row r="40" spans="1:10" ht="15" customHeight="1">
      <c r="A40" s="47"/>
      <c r="B40" s="76"/>
      <c r="C40" s="76"/>
      <c r="D40" s="76"/>
      <c r="E40" s="76"/>
      <c r="F40" s="76"/>
      <c r="G40" s="76"/>
      <c r="H40" s="76"/>
      <c r="I40" s="76"/>
      <c r="J40" s="76"/>
    </row>
    <row r="41" spans="1:10" ht="15" customHeight="1">
      <c r="A41" s="47" t="s">
        <v>143</v>
      </c>
      <c r="B41" s="76">
        <v>0</v>
      </c>
      <c r="C41" s="76"/>
      <c r="D41" s="76">
        <v>0</v>
      </c>
      <c r="E41" s="76"/>
      <c r="F41" s="76">
        <v>0</v>
      </c>
      <c r="G41" s="76"/>
      <c r="H41" s="76">
        <f>'IS'!K25</f>
        <v>6583</v>
      </c>
      <c r="I41" s="76"/>
      <c r="J41" s="76">
        <f>SUM(B41:H41)</f>
        <v>6583</v>
      </c>
    </row>
    <row r="42" spans="1:10" ht="15" customHeight="1" hidden="1">
      <c r="A42" s="47"/>
      <c r="B42" s="76"/>
      <c r="C42" s="76"/>
      <c r="D42" s="76"/>
      <c r="E42" s="76"/>
      <c r="F42" s="76"/>
      <c r="G42" s="76"/>
      <c r="H42" s="76"/>
      <c r="I42" s="76"/>
      <c r="J42" s="76"/>
    </row>
    <row r="43" spans="1:10" ht="15" customHeight="1" hidden="1">
      <c r="A43" s="47" t="s">
        <v>207</v>
      </c>
      <c r="B43" s="76">
        <v>0</v>
      </c>
      <c r="C43" s="76"/>
      <c r="D43" s="76">
        <v>0</v>
      </c>
      <c r="E43" s="76"/>
      <c r="F43" s="76">
        <v>0</v>
      </c>
      <c r="G43" s="76"/>
      <c r="H43" s="76">
        <v>0</v>
      </c>
      <c r="I43" s="76"/>
      <c r="J43" s="76">
        <f>SUM(B43:H43)</f>
        <v>0</v>
      </c>
    </row>
    <row r="44" spans="1:10" ht="15" customHeight="1">
      <c r="A44" s="47"/>
      <c r="B44" s="76"/>
      <c r="C44" s="76"/>
      <c r="D44" s="76"/>
      <c r="E44" s="76"/>
      <c r="F44" s="76"/>
      <c r="G44" s="76"/>
      <c r="H44" s="76"/>
      <c r="I44" s="76"/>
      <c r="J44" s="76"/>
    </row>
    <row r="45" spans="1:10" ht="33.75" customHeight="1" thickBot="1">
      <c r="A45" s="196" t="s">
        <v>238</v>
      </c>
      <c r="B45" s="195">
        <f>SUM(B36:B41)</f>
        <v>134005</v>
      </c>
      <c r="C45" s="195"/>
      <c r="D45" s="195">
        <f>SUM(D36:D41)</f>
        <v>6346</v>
      </c>
      <c r="E45" s="195"/>
      <c r="F45" s="195">
        <f>SUM(F36:F41)</f>
        <v>41113</v>
      </c>
      <c r="G45" s="195"/>
      <c r="H45" s="195">
        <f>SUM(H36:H41)</f>
        <v>381029</v>
      </c>
      <c r="I45" s="195"/>
      <c r="J45" s="195">
        <f>SUM(J36:J41)</f>
        <v>562493</v>
      </c>
    </row>
    <row r="46" spans="1:10" ht="9" customHeight="1" thickTop="1">
      <c r="A46" s="47"/>
      <c r="B46" s="39"/>
      <c r="C46" s="39"/>
      <c r="D46" s="39"/>
      <c r="E46" s="39"/>
      <c r="F46" s="39"/>
      <c r="G46" s="39"/>
      <c r="H46" s="39"/>
      <c r="I46" s="39"/>
      <c r="J46" s="39"/>
    </row>
    <row r="47" spans="8:15" s="90" customFormat="1" ht="3.75" customHeight="1">
      <c r="H47" s="186"/>
      <c r="I47" s="186"/>
      <c r="K47" s="187"/>
      <c r="M47" s="186"/>
      <c r="O47" s="188"/>
    </row>
    <row r="48" spans="1:15" s="132" customFormat="1" ht="13.5" customHeight="1">
      <c r="A48" s="131"/>
      <c r="H48" s="189"/>
      <c r="I48" s="189"/>
      <c r="K48" s="140"/>
      <c r="M48" s="189"/>
      <c r="O48" s="190"/>
    </row>
    <row r="49" spans="1:14" s="192" customFormat="1" ht="14.25" customHeight="1">
      <c r="A49" s="191"/>
      <c r="B49" s="92"/>
      <c r="C49" s="92"/>
      <c r="D49" s="92"/>
      <c r="E49" s="92"/>
      <c r="F49" s="92"/>
      <c r="G49" s="92"/>
      <c r="H49" s="92"/>
      <c r="I49" s="92"/>
      <c r="J49" s="92"/>
      <c r="K49" s="92"/>
      <c r="L49" s="92"/>
      <c r="M49" s="92"/>
      <c r="N49" s="92"/>
    </row>
    <row r="50" spans="1:18" s="192" customFormat="1" ht="14.25" customHeight="1">
      <c r="A50" s="191"/>
      <c r="B50" s="92"/>
      <c r="C50" s="92"/>
      <c r="D50" s="92"/>
      <c r="E50" s="92"/>
      <c r="F50" s="92"/>
      <c r="G50" s="92"/>
      <c r="H50" s="92"/>
      <c r="I50" s="92"/>
      <c r="J50" s="92"/>
      <c r="K50" s="92"/>
      <c r="L50" s="92"/>
      <c r="M50" s="92"/>
      <c r="N50" s="92"/>
      <c r="R50" s="192" t="s">
        <v>13</v>
      </c>
    </row>
    <row r="51" spans="1:14" s="192" customFormat="1" ht="14.25" customHeight="1">
      <c r="A51" s="191"/>
      <c r="B51" s="92"/>
      <c r="C51" s="92"/>
      <c r="D51" s="92"/>
      <c r="E51" s="92"/>
      <c r="F51" s="92"/>
      <c r="G51" s="92"/>
      <c r="H51" s="92"/>
      <c r="I51" s="92"/>
      <c r="J51" s="92"/>
      <c r="K51" s="92"/>
      <c r="L51" s="92"/>
      <c r="M51" s="92"/>
      <c r="N51" s="92"/>
    </row>
    <row r="52" spans="1:14" s="192" customFormat="1" ht="1.5" customHeight="1">
      <c r="A52" s="191"/>
      <c r="B52" s="92"/>
      <c r="C52" s="92"/>
      <c r="D52" s="92"/>
      <c r="E52" s="92"/>
      <c r="F52" s="92"/>
      <c r="G52" s="92"/>
      <c r="H52" s="92"/>
      <c r="I52" s="92"/>
      <c r="J52" s="92"/>
      <c r="K52" s="92"/>
      <c r="L52" s="92"/>
      <c r="M52" s="92"/>
      <c r="N52" s="92"/>
    </row>
    <row r="53" spans="2:7" ht="9.75" customHeight="1">
      <c r="B53" s="47"/>
      <c r="C53" s="47"/>
      <c r="D53" s="139"/>
      <c r="E53" s="139"/>
      <c r="F53" s="139"/>
      <c r="G53" s="139"/>
    </row>
    <row r="54" spans="1:10" ht="16.5" customHeight="1">
      <c r="A54" s="238"/>
      <c r="B54" s="239"/>
      <c r="C54" s="239"/>
      <c r="D54" s="239"/>
      <c r="E54" s="239"/>
      <c r="F54" s="239"/>
      <c r="G54" s="239"/>
      <c r="H54" s="239"/>
      <c r="I54" s="239"/>
      <c r="J54" s="239"/>
    </row>
    <row r="55" spans="2:7" ht="12.75" customHeight="1">
      <c r="B55" s="47"/>
      <c r="C55" s="47"/>
      <c r="D55" s="139"/>
      <c r="E55" s="139"/>
      <c r="F55" s="139"/>
      <c r="G55" s="139"/>
    </row>
  </sheetData>
  <mergeCells count="2">
    <mergeCell ref="D7:G7"/>
    <mergeCell ref="A54:J54"/>
  </mergeCells>
  <printOptions/>
  <pageMargins left="0.69" right="0.25" top="0.41" bottom="0.44" header="0.5" footer="0.5"/>
  <pageSetup firstPageNumber="3" useFirstPageNumber="1" fitToHeight="1" fitToWidth="1" horizontalDpi="600" verticalDpi="600" orientation="portrait" paperSize="9" scale="95" r:id="rId2"/>
  <headerFooter alignWithMargins="0">
    <oddFooter>&amp;C&amp;P</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80"/>
  <sheetViews>
    <sheetView view="pageBreakPreview" zoomScaleSheetLayoutView="100" workbookViewId="0" topLeftCell="A1">
      <selection activeCell="F29" sqref="F29"/>
    </sheetView>
  </sheetViews>
  <sheetFormatPr defaultColWidth="9.140625" defaultRowHeight="12.75"/>
  <cols>
    <col min="1" max="1" width="3.140625" style="14" customWidth="1"/>
    <col min="2" max="3" width="4.7109375" style="14" customWidth="1"/>
    <col min="4" max="4" width="63.00390625" style="14" customWidth="1"/>
    <col min="5" max="5" width="3.00390625" style="10" customWidth="1"/>
    <col min="6" max="6" width="13.57421875" style="11" customWidth="1"/>
    <col min="7" max="7" width="2.57421875" style="78" customWidth="1"/>
    <col min="8" max="8" width="17.8515625" style="133" customWidth="1"/>
    <col min="9" max="9" width="1.7109375" style="10" customWidth="1"/>
    <col min="10" max="16384" width="9.140625" style="10" customWidth="1"/>
  </cols>
  <sheetData>
    <row r="1" spans="1:8" s="148" customFormat="1" ht="19.5">
      <c r="A1" s="19" t="s">
        <v>82</v>
      </c>
      <c r="B1" s="149"/>
      <c r="C1" s="149"/>
      <c r="D1" s="149"/>
      <c r="F1" s="151"/>
      <c r="G1" s="159"/>
      <c r="H1" s="144"/>
    </row>
    <row r="2" spans="1:8" s="148" customFormat="1" ht="15" customHeight="1">
      <c r="A2" s="18" t="s">
        <v>1</v>
      </c>
      <c r="B2" s="149"/>
      <c r="C2" s="149"/>
      <c r="D2" s="149"/>
      <c r="F2" s="151"/>
      <c r="G2" s="159"/>
      <c r="H2" s="151"/>
    </row>
    <row r="3" spans="1:7" ht="9" customHeight="1">
      <c r="A3" s="20"/>
      <c r="F3" s="160"/>
      <c r="G3" s="161"/>
    </row>
    <row r="4" spans="1:8" ht="16.5">
      <c r="A4" s="101" t="s">
        <v>148</v>
      </c>
      <c r="B4" s="13"/>
      <c r="C4" s="13"/>
      <c r="D4" s="13"/>
      <c r="E4" s="12"/>
      <c r="F4" s="162"/>
      <c r="G4" s="163"/>
      <c r="H4" s="134"/>
    </row>
    <row r="5" spans="1:8" ht="15.75" customHeight="1">
      <c r="A5" s="101" t="s">
        <v>233</v>
      </c>
      <c r="B5" s="13"/>
      <c r="C5" s="13"/>
      <c r="D5" s="13"/>
      <c r="E5" s="12"/>
      <c r="F5" s="164"/>
      <c r="G5" s="152"/>
      <c r="H5" s="135"/>
    </row>
    <row r="6" spans="1:8" ht="18" customHeight="1">
      <c r="A6" s="21"/>
      <c r="B6" s="13"/>
      <c r="C6" s="13"/>
      <c r="D6" s="13"/>
      <c r="E6" s="12"/>
      <c r="F6" s="136" t="s">
        <v>242</v>
      </c>
      <c r="G6" s="152"/>
      <c r="H6" s="136" t="s">
        <v>173</v>
      </c>
    </row>
    <row r="7" spans="1:8" s="27" customFormat="1" ht="14.25" customHeight="1">
      <c r="A7" s="48"/>
      <c r="B7" s="29"/>
      <c r="C7" s="29"/>
      <c r="D7" s="29"/>
      <c r="F7" s="137" t="s">
        <v>240</v>
      </c>
      <c r="G7" s="165"/>
      <c r="H7" s="137" t="str">
        <f>F7</f>
        <v>3 MONTHS</v>
      </c>
    </row>
    <row r="8" spans="1:8" s="27" customFormat="1" ht="14.25" customHeight="1">
      <c r="A8" s="48"/>
      <c r="B8" s="29"/>
      <c r="C8" s="29"/>
      <c r="D8" s="29"/>
      <c r="F8" s="137" t="s">
        <v>174</v>
      </c>
      <c r="G8" s="165"/>
      <c r="H8" s="137" t="s">
        <v>174</v>
      </c>
    </row>
    <row r="9" spans="1:8" s="27" customFormat="1" ht="14.25" customHeight="1">
      <c r="A9" s="29"/>
      <c r="B9" s="29"/>
      <c r="C9" s="29"/>
      <c r="D9" s="29"/>
      <c r="E9" s="107"/>
      <c r="F9" s="166" t="s">
        <v>232</v>
      </c>
      <c r="G9" s="167"/>
      <c r="H9" s="114" t="s">
        <v>241</v>
      </c>
    </row>
    <row r="10" spans="1:8" s="27" customFormat="1" ht="14.25" customHeight="1">
      <c r="A10" s="29"/>
      <c r="B10" s="29"/>
      <c r="C10" s="29"/>
      <c r="D10" s="29"/>
      <c r="E10" s="29"/>
      <c r="F10" s="137" t="s">
        <v>11</v>
      </c>
      <c r="G10" s="165"/>
      <c r="H10" s="137" t="s">
        <v>11</v>
      </c>
    </row>
    <row r="11" spans="1:8" s="27" customFormat="1" ht="12" customHeight="1">
      <c r="A11" s="29"/>
      <c r="B11" s="29"/>
      <c r="C11" s="29"/>
      <c r="D11" s="29"/>
      <c r="E11" s="29"/>
      <c r="F11" s="137"/>
      <c r="G11" s="165"/>
      <c r="H11" s="137" t="s">
        <v>12</v>
      </c>
    </row>
    <row r="12" spans="1:8" s="27" customFormat="1" ht="14.25" customHeight="1">
      <c r="A12" s="49" t="s">
        <v>45</v>
      </c>
      <c r="B12" s="29"/>
      <c r="C12" s="29"/>
      <c r="D12" s="29"/>
      <c r="E12" s="29"/>
      <c r="F12" s="158"/>
      <c r="G12" s="39"/>
      <c r="H12" s="138"/>
    </row>
    <row r="13" spans="1:9" s="27" customFormat="1" ht="14.25" customHeight="1">
      <c r="A13" s="29" t="s">
        <v>140</v>
      </c>
      <c r="B13" s="29"/>
      <c r="C13" s="29"/>
      <c r="D13" s="29"/>
      <c r="E13" s="29"/>
      <c r="F13" s="54">
        <f>'IS'!I23</f>
        <v>22225</v>
      </c>
      <c r="G13" s="54"/>
      <c r="H13" s="52">
        <f>'IS'!K23</f>
        <v>8371</v>
      </c>
      <c r="I13" s="93"/>
    </row>
    <row r="14" spans="1:8" s="27" customFormat="1" ht="2.25" customHeight="1">
      <c r="A14" s="29"/>
      <c r="B14" s="29"/>
      <c r="C14" s="29"/>
      <c r="D14" s="29"/>
      <c r="E14" s="29"/>
      <c r="F14" s="54"/>
      <c r="G14" s="54"/>
      <c r="H14" s="52"/>
    </row>
    <row r="15" spans="1:8" s="27" customFormat="1" ht="14.25" customHeight="1">
      <c r="A15" s="29" t="s">
        <v>46</v>
      </c>
      <c r="B15" s="29"/>
      <c r="C15" s="29"/>
      <c r="D15" s="29"/>
      <c r="E15" s="29"/>
      <c r="F15" s="54"/>
      <c r="G15" s="54"/>
      <c r="H15" s="52"/>
    </row>
    <row r="16" spans="1:9" s="27" customFormat="1" ht="14.25" customHeight="1">
      <c r="A16" s="29"/>
      <c r="B16" s="29" t="s">
        <v>250</v>
      </c>
      <c r="C16" s="29"/>
      <c r="D16" s="29"/>
      <c r="E16" s="29"/>
      <c r="F16" s="54">
        <v>356</v>
      </c>
      <c r="G16" s="54"/>
      <c r="H16" s="52">
        <v>386</v>
      </c>
      <c r="I16" s="94"/>
    </row>
    <row r="17" spans="1:9" s="27" customFormat="1" ht="14.25" customHeight="1">
      <c r="A17" s="29"/>
      <c r="B17" s="29" t="s">
        <v>47</v>
      </c>
      <c r="C17" s="29"/>
      <c r="D17" s="29"/>
      <c r="E17" s="29"/>
      <c r="F17" s="54">
        <v>946</v>
      </c>
      <c r="G17" s="54"/>
      <c r="H17" s="54">
        <f>1131-H16</f>
        <v>745</v>
      </c>
      <c r="I17" s="94"/>
    </row>
    <row r="18" spans="1:8" s="27" customFormat="1" ht="14.25" customHeight="1">
      <c r="A18" s="29"/>
      <c r="B18" s="29" t="s">
        <v>243</v>
      </c>
      <c r="C18" s="29"/>
      <c r="D18" s="29"/>
      <c r="E18" s="29"/>
      <c r="F18" s="54">
        <v>-183</v>
      </c>
      <c r="G18" s="54"/>
      <c r="H18" s="54">
        <v>-336</v>
      </c>
    </row>
    <row r="19" spans="1:8" s="27" customFormat="1" ht="14.25" customHeight="1" hidden="1">
      <c r="A19" s="29"/>
      <c r="B19" s="29" t="s">
        <v>48</v>
      </c>
      <c r="C19" s="29"/>
      <c r="D19" s="29"/>
      <c r="E19" s="29"/>
      <c r="F19" s="54">
        <v>0</v>
      </c>
      <c r="G19" s="54"/>
      <c r="H19" s="54">
        <v>0</v>
      </c>
    </row>
    <row r="20" spans="1:8" s="27" customFormat="1" ht="14.25" customHeight="1" hidden="1">
      <c r="A20" s="29"/>
      <c r="B20" s="29" t="s">
        <v>49</v>
      </c>
      <c r="C20" s="29"/>
      <c r="D20" s="29"/>
      <c r="E20" s="29"/>
      <c r="F20" s="54">
        <v>0</v>
      </c>
      <c r="G20" s="54"/>
      <c r="H20" s="54">
        <v>0</v>
      </c>
    </row>
    <row r="21" spans="1:8" s="27" customFormat="1" ht="14.25" customHeight="1">
      <c r="A21" s="29"/>
      <c r="B21" s="29" t="s">
        <v>50</v>
      </c>
      <c r="C21" s="29"/>
      <c r="D21" s="29"/>
      <c r="E21" s="29"/>
      <c r="F21" s="54">
        <v>41</v>
      </c>
      <c r="G21" s="54"/>
      <c r="H21" s="54">
        <v>28</v>
      </c>
    </row>
    <row r="22" spans="1:8" s="27" customFormat="1" ht="14.25" customHeight="1">
      <c r="A22" s="29"/>
      <c r="B22" s="29" t="s">
        <v>244</v>
      </c>
      <c r="C22" s="29"/>
      <c r="D22" s="29"/>
      <c r="E22" s="29"/>
      <c r="F22" s="54">
        <v>0</v>
      </c>
      <c r="G22" s="54"/>
      <c r="H22" s="54">
        <v>373</v>
      </c>
    </row>
    <row r="23" spans="1:8" s="27" customFormat="1" ht="14.25" customHeight="1" hidden="1">
      <c r="A23" s="29"/>
      <c r="B23" s="29" t="s">
        <v>225</v>
      </c>
      <c r="C23" s="29"/>
      <c r="D23" s="29"/>
      <c r="E23" s="29"/>
      <c r="F23" s="54">
        <v>0</v>
      </c>
      <c r="G23" s="54"/>
      <c r="H23" s="54">
        <v>0</v>
      </c>
    </row>
    <row r="24" spans="1:8" s="27" customFormat="1" ht="14.25" customHeight="1" hidden="1">
      <c r="A24" s="29"/>
      <c r="B24" s="29" t="s">
        <v>226</v>
      </c>
      <c r="C24" s="29"/>
      <c r="D24" s="29"/>
      <c r="E24" s="29"/>
      <c r="F24" s="54">
        <v>0</v>
      </c>
      <c r="G24" s="54"/>
      <c r="H24" s="54">
        <v>0</v>
      </c>
    </row>
    <row r="25" spans="1:8" s="27" customFormat="1" ht="14.25" customHeight="1">
      <c r="A25" s="29"/>
      <c r="B25" s="29" t="s">
        <v>208</v>
      </c>
      <c r="C25" s="29"/>
      <c r="D25" s="29"/>
      <c r="E25" s="29"/>
      <c r="F25" s="54">
        <v>-386</v>
      </c>
      <c r="G25" s="54"/>
      <c r="H25" s="54">
        <v>-326</v>
      </c>
    </row>
    <row r="26" spans="1:8" s="27" customFormat="1" ht="14.25" customHeight="1">
      <c r="A26" s="29"/>
      <c r="B26" s="29" t="s">
        <v>51</v>
      </c>
      <c r="C26" s="29"/>
      <c r="D26" s="29"/>
      <c r="E26" s="29"/>
      <c r="F26" s="54">
        <v>-1109</v>
      </c>
      <c r="G26" s="54"/>
      <c r="H26" s="54">
        <v>-561</v>
      </c>
    </row>
    <row r="27" spans="1:9" s="27" customFormat="1" ht="14.25" customHeight="1">
      <c r="A27" s="115"/>
      <c r="B27" s="115" t="s">
        <v>139</v>
      </c>
      <c r="C27" s="115"/>
      <c r="D27" s="115"/>
      <c r="E27" s="115"/>
      <c r="F27" s="168">
        <f>-'IS'!I22</f>
        <v>-2259</v>
      </c>
      <c r="G27" s="168"/>
      <c r="H27" s="168">
        <f>-'IS'!K22</f>
        <v>-1496</v>
      </c>
      <c r="I27" s="94"/>
    </row>
    <row r="28" spans="1:8" s="27" customFormat="1" ht="14.25" customHeight="1">
      <c r="A28" s="49" t="s">
        <v>52</v>
      </c>
      <c r="B28" s="30"/>
      <c r="C28" s="29"/>
      <c r="D28" s="29"/>
      <c r="E28" s="29"/>
      <c r="F28" s="54">
        <f>SUM(F13:F27)</f>
        <v>19631</v>
      </c>
      <c r="G28" s="54"/>
      <c r="H28" s="54">
        <f>SUM(H13:H27)</f>
        <v>7184</v>
      </c>
    </row>
    <row r="29" spans="1:8" s="27" customFormat="1" ht="14.25" customHeight="1">
      <c r="A29" s="29"/>
      <c r="B29" s="30" t="s">
        <v>251</v>
      </c>
      <c r="C29" s="30"/>
      <c r="D29" s="30"/>
      <c r="E29" s="29"/>
      <c r="F29" s="54">
        <f>'BS'!G25-'BS'!E25</f>
        <v>163</v>
      </c>
      <c r="G29" s="51"/>
      <c r="H29" s="54">
        <v>41</v>
      </c>
    </row>
    <row r="30" spans="1:8" s="27" customFormat="1" ht="14.25" customHeight="1">
      <c r="A30" s="29"/>
      <c r="B30" s="30" t="s">
        <v>252</v>
      </c>
      <c r="C30" s="30"/>
      <c r="D30" s="30"/>
      <c r="E30" s="29"/>
      <c r="F30" s="54">
        <v>-1237</v>
      </c>
      <c r="G30" s="51"/>
      <c r="H30" s="54">
        <v>507</v>
      </c>
    </row>
    <row r="31" spans="1:8" s="27" customFormat="1" ht="14.25" customHeight="1">
      <c r="A31" s="115"/>
      <c r="B31" s="121" t="s">
        <v>217</v>
      </c>
      <c r="C31" s="121"/>
      <c r="D31" s="121"/>
      <c r="E31" s="115"/>
      <c r="F31" s="168">
        <f>'BS'!E46+'BS'!E47-'BS'!G46-'BS'!G47</f>
        <v>4097</v>
      </c>
      <c r="G31" s="197"/>
      <c r="H31" s="168">
        <v>-655</v>
      </c>
    </row>
    <row r="32" spans="1:8" s="27" customFormat="1" ht="14.25" customHeight="1">
      <c r="A32" s="49" t="s">
        <v>53</v>
      </c>
      <c r="B32" s="29"/>
      <c r="C32" s="29"/>
      <c r="D32" s="29"/>
      <c r="E32" s="29"/>
      <c r="F32" s="54">
        <f>SUM(F28:F31)</f>
        <v>22654</v>
      </c>
      <c r="G32" s="51"/>
      <c r="H32" s="54">
        <f>SUM(H28:H31)</f>
        <v>7077</v>
      </c>
    </row>
    <row r="33" spans="1:8" s="27" customFormat="1" ht="14.25" customHeight="1">
      <c r="A33" s="29"/>
      <c r="B33" s="29" t="s">
        <v>54</v>
      </c>
      <c r="C33" s="29"/>
      <c r="D33" s="29"/>
      <c r="E33" s="29"/>
      <c r="F33" s="54">
        <v>4401</v>
      </c>
      <c r="G33" s="51"/>
      <c r="H33" s="54">
        <v>4229</v>
      </c>
    </row>
    <row r="34" spans="1:8" s="27" customFormat="1" ht="14.25" customHeight="1">
      <c r="A34" s="29"/>
      <c r="B34" s="29" t="s">
        <v>55</v>
      </c>
      <c r="C34" s="29"/>
      <c r="D34" s="29"/>
      <c r="E34" s="29"/>
      <c r="F34" s="54">
        <v>309</v>
      </c>
      <c r="G34" s="51"/>
      <c r="H34" s="54">
        <v>236</v>
      </c>
    </row>
    <row r="35" spans="1:8" s="27" customFormat="1" ht="14.25" customHeight="1">
      <c r="A35" s="29"/>
      <c r="B35" s="29" t="s">
        <v>56</v>
      </c>
      <c r="C35" s="29"/>
      <c r="D35" s="29"/>
      <c r="E35" s="29"/>
      <c r="F35" s="54">
        <v>528</v>
      </c>
      <c r="G35" s="51"/>
      <c r="H35" s="54">
        <v>475</v>
      </c>
    </row>
    <row r="36" spans="1:8" s="27" customFormat="1" ht="14.25" customHeight="1">
      <c r="A36" s="29"/>
      <c r="B36" s="29" t="s">
        <v>57</v>
      </c>
      <c r="C36" s="29"/>
      <c r="D36" s="29"/>
      <c r="E36" s="29"/>
      <c r="F36" s="54">
        <v>-1142</v>
      </c>
      <c r="G36" s="51"/>
      <c r="H36" s="54">
        <v>-671</v>
      </c>
    </row>
    <row r="37" spans="1:8" s="27" customFormat="1" ht="14.25" customHeight="1" hidden="1">
      <c r="A37" s="29"/>
      <c r="B37" s="29" t="s">
        <v>223</v>
      </c>
      <c r="C37" s="29"/>
      <c r="D37" s="29"/>
      <c r="E37" s="29"/>
      <c r="F37" s="54">
        <v>0</v>
      </c>
      <c r="G37" s="51"/>
      <c r="H37" s="54">
        <v>0</v>
      </c>
    </row>
    <row r="38" spans="1:8" s="27" customFormat="1" ht="14.25" customHeight="1">
      <c r="A38" s="116" t="s">
        <v>58</v>
      </c>
      <c r="B38" s="116"/>
      <c r="C38" s="116"/>
      <c r="D38" s="116"/>
      <c r="E38" s="116"/>
      <c r="F38" s="169">
        <f>SUM(F32:F37)</f>
        <v>26750</v>
      </c>
      <c r="G38" s="55"/>
      <c r="H38" s="171">
        <f>SUM(H32:H37)</f>
        <v>11346</v>
      </c>
    </row>
    <row r="39" spans="1:8" s="27" customFormat="1" ht="8.25" customHeight="1">
      <c r="A39" s="29"/>
      <c r="B39" s="29"/>
      <c r="C39" s="29"/>
      <c r="D39" s="29"/>
      <c r="E39" s="29"/>
      <c r="F39" s="51"/>
      <c r="G39" s="51"/>
      <c r="H39" s="52"/>
    </row>
    <row r="40" spans="1:8" s="27" customFormat="1" ht="14.25" customHeight="1">
      <c r="A40" s="49" t="s">
        <v>59</v>
      </c>
      <c r="B40" s="29"/>
      <c r="C40" s="29"/>
      <c r="D40" s="29"/>
      <c r="E40" s="29"/>
      <c r="F40" s="51"/>
      <c r="G40" s="51"/>
      <c r="H40" s="52"/>
    </row>
    <row r="41" spans="1:8" s="27" customFormat="1" ht="14.25" customHeight="1">
      <c r="A41" s="49"/>
      <c r="B41" s="29" t="s">
        <v>224</v>
      </c>
      <c r="C41" s="29"/>
      <c r="D41" s="29"/>
      <c r="E41" s="29"/>
      <c r="F41" s="54">
        <f>'BS'!G16-'BS'!E16+98</f>
        <v>-1715</v>
      </c>
      <c r="G41" s="51"/>
      <c r="H41" s="54">
        <v>-2068</v>
      </c>
    </row>
    <row r="42" spans="1:9" s="27" customFormat="1" ht="14.25" customHeight="1">
      <c r="A42" s="49"/>
      <c r="B42" s="29" t="s">
        <v>230</v>
      </c>
      <c r="C42" s="29"/>
      <c r="D42" s="29"/>
      <c r="E42" s="29"/>
      <c r="F42" s="54">
        <v>-4</v>
      </c>
      <c r="G42" s="51"/>
      <c r="H42" s="54">
        <v>-433</v>
      </c>
      <c r="I42" s="94"/>
    </row>
    <row r="43" spans="1:8" s="27" customFormat="1" ht="14.25" customHeight="1">
      <c r="A43" s="49"/>
      <c r="B43" s="29" t="s">
        <v>60</v>
      </c>
      <c r="C43" s="29"/>
      <c r="D43" s="29"/>
      <c r="E43" s="29"/>
      <c r="F43" s="54">
        <v>1663</v>
      </c>
      <c r="G43" s="51"/>
      <c r="H43" s="54">
        <v>2137</v>
      </c>
    </row>
    <row r="44" spans="1:8" s="27" customFormat="1" ht="14.25" customHeight="1" hidden="1">
      <c r="A44" s="49"/>
      <c r="B44" s="29" t="s">
        <v>61</v>
      </c>
      <c r="C44" s="29"/>
      <c r="D44" s="29"/>
      <c r="E44" s="29"/>
      <c r="F44" s="54">
        <f>'BS'!G20-'CF'!F47-'BS'!E20-'CF'!F19</f>
        <v>0</v>
      </c>
      <c r="G44" s="51"/>
      <c r="H44" s="54">
        <v>0</v>
      </c>
    </row>
    <row r="45" spans="1:8" s="27" customFormat="1" ht="14.25" customHeight="1" hidden="1">
      <c r="A45" s="49"/>
      <c r="B45" s="29" t="s">
        <v>62</v>
      </c>
      <c r="C45" s="29"/>
      <c r="D45" s="29"/>
      <c r="E45" s="29"/>
      <c r="F45" s="54">
        <v>0</v>
      </c>
      <c r="G45" s="51"/>
      <c r="H45" s="54">
        <v>0</v>
      </c>
    </row>
    <row r="46" spans="1:8" s="27" customFormat="1" ht="14.25" customHeight="1">
      <c r="A46" s="49"/>
      <c r="B46" s="29" t="s">
        <v>63</v>
      </c>
      <c r="C46" s="29"/>
      <c r="D46" s="29"/>
      <c r="E46" s="29"/>
      <c r="F46" s="54">
        <v>-2383</v>
      </c>
      <c r="G46" s="51"/>
      <c r="H46" s="54">
        <v>-3094</v>
      </c>
    </row>
    <row r="47" spans="1:8" s="27" customFormat="1" ht="14.25" customHeight="1" hidden="1">
      <c r="A47" s="49"/>
      <c r="B47" s="29" t="s">
        <v>204</v>
      </c>
      <c r="C47" s="29"/>
      <c r="D47" s="29"/>
      <c r="E47" s="29"/>
      <c r="F47" s="54">
        <v>0</v>
      </c>
      <c r="G47" s="51"/>
      <c r="H47" s="54">
        <v>0</v>
      </c>
    </row>
    <row r="48" spans="1:9" s="27" customFormat="1" ht="14.25" customHeight="1">
      <c r="A48" s="49"/>
      <c r="B48" s="29" t="s">
        <v>64</v>
      </c>
      <c r="C48" s="29"/>
      <c r="D48" s="29"/>
      <c r="E48" s="29"/>
      <c r="F48" s="54">
        <v>-420</v>
      </c>
      <c r="G48" s="51"/>
      <c r="H48" s="54">
        <f>-3340-H42-H41</f>
        <v>-839</v>
      </c>
      <c r="I48" s="94"/>
    </row>
    <row r="49" spans="1:8" s="27" customFormat="1" ht="14.25" customHeight="1">
      <c r="A49" s="116" t="s">
        <v>65</v>
      </c>
      <c r="B49" s="117"/>
      <c r="C49" s="117"/>
      <c r="D49" s="117"/>
      <c r="E49" s="117"/>
      <c r="F49" s="169">
        <f>SUM(F41:F48)</f>
        <v>-2859</v>
      </c>
      <c r="G49" s="55"/>
      <c r="H49" s="169">
        <f>SUM(H41:H48)</f>
        <v>-4297</v>
      </c>
    </row>
    <row r="50" spans="1:8" s="27" customFormat="1" ht="7.5" customHeight="1">
      <c r="A50" s="49"/>
      <c r="B50" s="29"/>
      <c r="C50" s="29"/>
      <c r="D50" s="29"/>
      <c r="E50" s="29"/>
      <c r="F50" s="51"/>
      <c r="G50" s="51"/>
      <c r="H50" s="54"/>
    </row>
    <row r="51" spans="1:8" s="27" customFormat="1" ht="14.25" customHeight="1" hidden="1">
      <c r="A51" s="49" t="s">
        <v>218</v>
      </c>
      <c r="B51" s="29"/>
      <c r="C51" s="29"/>
      <c r="D51" s="29"/>
      <c r="E51" s="29"/>
      <c r="F51" s="51"/>
      <c r="G51" s="51"/>
      <c r="H51" s="54"/>
    </row>
    <row r="52" spans="1:8" s="27" customFormat="1" ht="14.25" customHeight="1" hidden="1">
      <c r="A52" s="49"/>
      <c r="B52" s="29" t="s">
        <v>220</v>
      </c>
      <c r="C52" s="29"/>
      <c r="D52" s="29"/>
      <c r="E52" s="29"/>
      <c r="F52" s="54">
        <v>0</v>
      </c>
      <c r="G52" s="51"/>
      <c r="H52" s="54">
        <v>0</v>
      </c>
    </row>
    <row r="53" spans="1:8" s="27" customFormat="1" ht="14.25" customHeight="1" hidden="1">
      <c r="A53" s="49"/>
      <c r="B53" s="29" t="s">
        <v>221</v>
      </c>
      <c r="C53" s="29"/>
      <c r="D53" s="29"/>
      <c r="E53" s="29"/>
      <c r="F53" s="54">
        <f>SOCIE!H29</f>
        <v>0</v>
      </c>
      <c r="G53" s="51"/>
      <c r="H53" s="54">
        <f>SOCIE!H43</f>
        <v>0</v>
      </c>
    </row>
    <row r="54" spans="1:8" s="27" customFormat="1" ht="14.25" customHeight="1" hidden="1">
      <c r="A54" s="116" t="s">
        <v>219</v>
      </c>
      <c r="B54" s="117"/>
      <c r="C54" s="117"/>
      <c r="D54" s="117"/>
      <c r="E54" s="117"/>
      <c r="F54" s="169">
        <f>SUM(F52:F53)</f>
        <v>0</v>
      </c>
      <c r="G54" s="55"/>
      <c r="H54" s="169">
        <f>SUM(H52:H53)</f>
        <v>0</v>
      </c>
    </row>
    <row r="55" spans="1:8" s="27" customFormat="1" ht="9" customHeight="1">
      <c r="A55" s="29"/>
      <c r="B55" s="29"/>
      <c r="C55" s="29"/>
      <c r="D55" s="29"/>
      <c r="E55" s="29"/>
      <c r="F55" s="54"/>
      <c r="G55" s="51"/>
      <c r="H55" s="52"/>
    </row>
    <row r="56" spans="1:8" s="27" customFormat="1" ht="14.25" customHeight="1">
      <c r="A56" s="49" t="s">
        <v>66</v>
      </c>
      <c r="B56" s="49"/>
      <c r="C56" s="49"/>
      <c r="D56" s="49"/>
      <c r="E56" s="29"/>
      <c r="F56" s="54">
        <f>F38+F49+F54</f>
        <v>23891</v>
      </c>
      <c r="G56" s="51"/>
      <c r="H56" s="54">
        <f>H38+H49+H54</f>
        <v>7049</v>
      </c>
    </row>
    <row r="57" spans="1:8" s="27" customFormat="1" ht="7.5" customHeight="1">
      <c r="A57" s="49"/>
      <c r="B57" s="49"/>
      <c r="C57" s="49"/>
      <c r="D57" s="49"/>
      <c r="E57" s="29"/>
      <c r="F57" s="54"/>
      <c r="G57" s="51"/>
      <c r="H57" s="52"/>
    </row>
    <row r="58" spans="1:8" s="27" customFormat="1" ht="14.25" customHeight="1">
      <c r="A58" s="49" t="s">
        <v>67</v>
      </c>
      <c r="B58" s="49"/>
      <c r="C58" s="49"/>
      <c r="D58" s="49"/>
      <c r="E58" s="29"/>
      <c r="F58" s="54">
        <v>131915</v>
      </c>
      <c r="G58" s="51"/>
      <c r="H58" s="52">
        <v>79454</v>
      </c>
    </row>
    <row r="59" spans="1:8" s="27" customFormat="1" ht="7.5" customHeight="1">
      <c r="A59" s="49"/>
      <c r="B59" s="49"/>
      <c r="C59" s="49"/>
      <c r="D59" s="49"/>
      <c r="E59" s="29"/>
      <c r="F59" s="54"/>
      <c r="G59" s="51"/>
      <c r="H59" s="52"/>
    </row>
    <row r="60" spans="1:8" s="27" customFormat="1" ht="17.25" customHeight="1" thickBot="1">
      <c r="A60" s="118" t="s">
        <v>68</v>
      </c>
      <c r="B60" s="118"/>
      <c r="C60" s="118"/>
      <c r="D60" s="118"/>
      <c r="E60" s="119"/>
      <c r="F60" s="170">
        <f>SUM(F56:F58)</f>
        <v>155806</v>
      </c>
      <c r="G60" s="120"/>
      <c r="H60" s="173">
        <f>SUM(H56:H58)</f>
        <v>86503</v>
      </c>
    </row>
    <row r="61" spans="1:8" s="27" customFormat="1" ht="14.25" customHeight="1">
      <c r="A61" s="56"/>
      <c r="B61" s="29"/>
      <c r="C61" s="29"/>
      <c r="D61" s="29"/>
      <c r="E61" s="29"/>
      <c r="F61" s="57"/>
      <c r="G61" s="57"/>
      <c r="H61" s="139"/>
    </row>
    <row r="62" spans="1:12" s="30" customFormat="1" ht="14.25" customHeight="1">
      <c r="A62" s="58" t="s">
        <v>69</v>
      </c>
      <c r="F62" s="59"/>
      <c r="G62" s="59"/>
      <c r="H62" s="60"/>
      <c r="I62" s="59"/>
      <c r="J62" s="40"/>
      <c r="L62" s="40"/>
    </row>
    <row r="63" spans="1:12" s="30" customFormat="1" ht="14.25" customHeight="1">
      <c r="A63" s="30" t="s">
        <v>222</v>
      </c>
      <c r="F63" s="59">
        <v>1010</v>
      </c>
      <c r="G63" s="59"/>
      <c r="H63" s="60">
        <v>1140</v>
      </c>
      <c r="I63" s="59"/>
      <c r="J63" s="40"/>
      <c r="L63" s="40"/>
    </row>
    <row r="64" spans="1:12" s="30" customFormat="1" ht="14.25" customHeight="1">
      <c r="A64" s="30" t="s">
        <v>71</v>
      </c>
      <c r="F64" s="59">
        <v>113884</v>
      </c>
      <c r="G64" s="59"/>
      <c r="H64" s="60">
        <v>55056</v>
      </c>
      <c r="I64" s="59"/>
      <c r="J64" s="40"/>
      <c r="L64" s="40"/>
    </row>
    <row r="65" spans="1:12" s="30" customFormat="1" ht="14.25" customHeight="1">
      <c r="A65" s="121" t="s">
        <v>70</v>
      </c>
      <c r="B65" s="121"/>
      <c r="C65" s="121"/>
      <c r="D65" s="121"/>
      <c r="E65" s="121"/>
      <c r="F65" s="61">
        <v>41412</v>
      </c>
      <c r="G65" s="61"/>
      <c r="H65" s="172">
        <v>30714</v>
      </c>
      <c r="I65" s="59"/>
      <c r="J65" s="40"/>
      <c r="L65" s="40"/>
    </row>
    <row r="66" spans="1:12" s="30" customFormat="1" ht="14.25" customHeight="1">
      <c r="A66" s="58"/>
      <c r="F66" s="59">
        <f>SUM(F63:F65)</f>
        <v>156306</v>
      </c>
      <c r="G66" s="59"/>
      <c r="H66" s="60">
        <f>SUM(H63:H65)</f>
        <v>86910</v>
      </c>
      <c r="I66" s="59"/>
      <c r="J66" s="40"/>
      <c r="L66" s="40"/>
    </row>
    <row r="67" spans="1:12" s="30" customFormat="1" ht="14.25" customHeight="1">
      <c r="A67" s="30" t="s">
        <v>83</v>
      </c>
      <c r="F67" s="39">
        <v>-500</v>
      </c>
      <c r="G67" s="39"/>
      <c r="H67" s="54">
        <v>-407</v>
      </c>
      <c r="I67" s="59"/>
      <c r="J67" s="40"/>
      <c r="L67" s="40"/>
    </row>
    <row r="68" spans="1:12" s="30" customFormat="1" ht="14.25" customHeight="1" thickBot="1">
      <c r="A68" s="122"/>
      <c r="B68" s="122"/>
      <c r="C68" s="122"/>
      <c r="D68" s="122"/>
      <c r="E68" s="122"/>
      <c r="F68" s="62">
        <f>SUM(F66:F67)</f>
        <v>155806</v>
      </c>
      <c r="G68" s="62"/>
      <c r="H68" s="170">
        <f>SUM(H66:H67)</f>
        <v>86503</v>
      </c>
      <c r="I68" s="59"/>
      <c r="J68" s="40"/>
      <c r="L68" s="40"/>
    </row>
    <row r="69" spans="6:12" s="30" customFormat="1" ht="8.25" customHeight="1">
      <c r="F69" s="59"/>
      <c r="G69" s="59"/>
      <c r="H69" s="63"/>
      <c r="I69" s="59"/>
      <c r="J69" s="40"/>
      <c r="L69" s="40"/>
    </row>
    <row r="70" spans="1:8" s="34" customFormat="1" ht="13.5" customHeight="1">
      <c r="A70" s="33"/>
      <c r="G70" s="75"/>
      <c r="H70" s="132"/>
    </row>
    <row r="71" spans="1:18" s="34" customFormat="1" ht="13.5" customHeight="1">
      <c r="A71" s="33"/>
      <c r="G71" s="75"/>
      <c r="H71" s="132"/>
      <c r="R71" s="34" t="s">
        <v>13</v>
      </c>
    </row>
    <row r="72" spans="1:8" s="34" customFormat="1" ht="13.5" customHeight="1">
      <c r="A72" s="33"/>
      <c r="G72" s="75"/>
      <c r="H72" s="132"/>
    </row>
    <row r="73" spans="1:14" s="17" customFormat="1" ht="15.75" customHeight="1">
      <c r="A73" s="15"/>
      <c r="B73" s="16"/>
      <c r="C73" s="16"/>
      <c r="D73" s="16"/>
      <c r="E73" s="16"/>
      <c r="F73" s="16"/>
      <c r="G73" s="79"/>
      <c r="H73" s="141"/>
      <c r="I73" s="16"/>
      <c r="J73" s="16"/>
      <c r="K73" s="16"/>
      <c r="L73" s="16"/>
      <c r="M73" s="16"/>
      <c r="N73" s="16"/>
    </row>
    <row r="74" spans="1:14" s="17" customFormat="1" ht="15.75" customHeight="1">
      <c r="A74" s="15"/>
      <c r="B74" s="16"/>
      <c r="C74" s="16"/>
      <c r="D74" s="16"/>
      <c r="E74" s="16"/>
      <c r="F74" s="16"/>
      <c r="G74" s="79"/>
      <c r="H74" s="141"/>
      <c r="I74" s="16"/>
      <c r="J74" s="16"/>
      <c r="K74" s="16"/>
      <c r="L74" s="16"/>
      <c r="M74" s="16"/>
      <c r="N74" s="16"/>
    </row>
    <row r="75" spans="1:8" s="23" customFormat="1" ht="15" customHeight="1">
      <c r="A75" s="22"/>
      <c r="B75" s="22"/>
      <c r="C75" s="22"/>
      <c r="D75" s="22"/>
      <c r="E75" s="22"/>
      <c r="F75" s="24"/>
      <c r="G75" s="80"/>
      <c r="H75" s="142"/>
    </row>
    <row r="76" spans="1:8" s="23" customFormat="1" ht="15" customHeight="1">
      <c r="A76" s="22"/>
      <c r="B76" s="22"/>
      <c r="C76" s="22"/>
      <c r="D76" s="22"/>
      <c r="E76" s="22"/>
      <c r="F76" s="24"/>
      <c r="G76" s="80"/>
      <c r="H76" s="142"/>
    </row>
    <row r="77" spans="1:8" s="23" customFormat="1" ht="15" customHeight="1">
      <c r="A77" s="22"/>
      <c r="B77" s="22"/>
      <c r="C77" s="22"/>
      <c r="D77" s="22"/>
      <c r="E77" s="22"/>
      <c r="F77" s="24"/>
      <c r="G77" s="80"/>
      <c r="H77" s="142"/>
    </row>
    <row r="78" spans="1:8" s="23" customFormat="1" ht="15" customHeight="1">
      <c r="A78" s="22"/>
      <c r="B78" s="22"/>
      <c r="C78" s="22"/>
      <c r="D78" s="22"/>
      <c r="E78" s="22"/>
      <c r="F78" s="24"/>
      <c r="G78" s="80"/>
      <c r="H78" s="142"/>
    </row>
    <row r="79" spans="1:8" s="23" customFormat="1" ht="15" customHeight="1">
      <c r="A79" s="22"/>
      <c r="B79" s="22"/>
      <c r="C79" s="22"/>
      <c r="D79" s="22"/>
      <c r="E79" s="22"/>
      <c r="F79" s="24"/>
      <c r="G79" s="80"/>
      <c r="H79" s="142"/>
    </row>
    <row r="80" spans="1:8" s="23" customFormat="1" ht="15" customHeight="1">
      <c r="A80" s="22"/>
      <c r="B80" s="22"/>
      <c r="C80" s="22"/>
      <c r="D80" s="22"/>
      <c r="F80" s="24"/>
      <c r="G80" s="80"/>
      <c r="H80" s="142"/>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printOptions/>
  <pageMargins left="0.68" right="0.25" top="0.47" bottom="0.28" header="0.5" footer="0.18"/>
  <pageSetup firstPageNumber="4" useFirstPageNumber="1" fitToHeight="1" fitToWidth="1" horizontalDpi="600" verticalDpi="600" orientation="portrait" paperSize="9" scale="8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134"/>
  <sheetViews>
    <sheetView view="pageBreakPreview" zoomScaleSheetLayoutView="100" workbookViewId="0" topLeftCell="A1">
      <selection activeCell="E117" sqref="E117"/>
    </sheetView>
  </sheetViews>
  <sheetFormatPr defaultColWidth="9.140625" defaultRowHeight="15" customHeight="1"/>
  <cols>
    <col min="1" max="1" width="3.57421875" style="148" customWidth="1"/>
    <col min="2" max="2" width="4.00390625" style="148" customWidth="1"/>
    <col min="3" max="3" width="6.421875" style="148" customWidth="1"/>
    <col min="4" max="4" width="10.57421875" style="148" customWidth="1"/>
    <col min="5" max="5" width="15.00390625" style="148" customWidth="1"/>
    <col min="6" max="6" width="15.8515625" style="148" customWidth="1"/>
    <col min="7" max="7" width="1.28515625" style="148" customWidth="1"/>
    <col min="8" max="8" width="20.57421875" style="148" customWidth="1"/>
    <col min="9" max="9" width="1.28515625" style="148" customWidth="1"/>
    <col min="10" max="10" width="15.8515625" style="148" customWidth="1"/>
    <col min="11" max="16384" width="9.140625" style="148" customWidth="1"/>
  </cols>
  <sheetData>
    <row r="1" spans="1:10" ht="16.5" customHeight="1">
      <c r="A1" s="1" t="s">
        <v>0</v>
      </c>
      <c r="J1" s="143"/>
    </row>
    <row r="2" ht="15" customHeight="1">
      <c r="A2" s="148" t="s">
        <v>1</v>
      </c>
    </row>
    <row r="3" ht="15" customHeight="1">
      <c r="A3" s="64" t="s">
        <v>245</v>
      </c>
    </row>
    <row r="5" s="31" customFormat="1" ht="15" customHeight="1">
      <c r="A5" s="7" t="s">
        <v>132</v>
      </c>
    </row>
    <row r="6" s="31" customFormat="1" ht="15" customHeight="1"/>
    <row r="7" spans="1:2" s="31" customFormat="1" ht="15" customHeight="1">
      <c r="A7" s="32" t="s">
        <v>84</v>
      </c>
      <c r="B7" s="7" t="s">
        <v>175</v>
      </c>
    </row>
    <row r="8" s="31" customFormat="1" ht="15" customHeight="1"/>
    <row r="9" s="151" customFormat="1" ht="15" customHeight="1"/>
    <row r="10" s="151" customFormat="1" ht="15" customHeight="1"/>
    <row r="11" s="151" customFormat="1" ht="15" customHeight="1"/>
    <row r="12" s="151" customFormat="1" ht="15" customHeight="1"/>
    <row r="14" s="31" customFormat="1" ht="15" customHeight="1"/>
    <row r="15" s="31" customFormat="1" ht="15" customHeight="1"/>
    <row r="16" s="31" customFormat="1" ht="15" customHeight="1"/>
    <row r="17" s="31" customFormat="1" ht="15" customHeight="1"/>
    <row r="18" s="31" customFormat="1" ht="15" customHeight="1"/>
    <row r="19" spans="1:13" s="5" customFormat="1" ht="15" customHeight="1">
      <c r="A19" s="3"/>
      <c r="B19" s="4"/>
      <c r="C19" s="4"/>
      <c r="D19" s="4"/>
      <c r="E19" s="4"/>
      <c r="F19" s="4"/>
      <c r="G19" s="4"/>
      <c r="H19" s="4"/>
      <c r="I19" s="4"/>
      <c r="J19" s="4"/>
      <c r="K19" s="4"/>
      <c r="L19" s="4"/>
      <c r="M19" s="4"/>
    </row>
    <row r="20" spans="1:13" s="5" customFormat="1" ht="15" customHeight="1">
      <c r="A20" s="3"/>
      <c r="B20" s="241" t="s">
        <v>262</v>
      </c>
      <c r="C20" s="242"/>
      <c r="D20" s="242"/>
      <c r="E20" s="242"/>
      <c r="F20" s="242"/>
      <c r="G20" s="248" t="s">
        <v>254</v>
      </c>
      <c r="H20" s="249"/>
      <c r="I20" s="249"/>
      <c r="J20" s="250"/>
      <c r="K20" s="4"/>
      <c r="L20" s="4"/>
      <c r="M20" s="4"/>
    </row>
    <row r="21" spans="1:13" s="5" customFormat="1" ht="15" customHeight="1">
      <c r="A21" s="3"/>
      <c r="B21" s="243" t="s">
        <v>255</v>
      </c>
      <c r="C21" s="244"/>
      <c r="D21" s="244"/>
      <c r="E21" s="244"/>
      <c r="F21" s="244"/>
      <c r="G21" s="228" t="s">
        <v>260</v>
      </c>
      <c r="H21" s="229"/>
      <c r="I21" s="229"/>
      <c r="J21" s="230"/>
      <c r="K21" s="4"/>
      <c r="L21" s="4"/>
      <c r="M21" s="4"/>
    </row>
    <row r="22" spans="1:13" s="5" customFormat="1" ht="15" customHeight="1">
      <c r="A22" s="3"/>
      <c r="B22" s="243" t="s">
        <v>256</v>
      </c>
      <c r="C22" s="244"/>
      <c r="D22" s="244"/>
      <c r="E22" s="244"/>
      <c r="F22" s="245"/>
      <c r="G22" s="226"/>
      <c r="H22" s="253" t="s">
        <v>261</v>
      </c>
      <c r="I22" s="253"/>
      <c r="J22" s="254"/>
      <c r="K22" s="4"/>
      <c r="L22" s="4"/>
      <c r="M22" s="4"/>
    </row>
    <row r="23" spans="1:13" s="5" customFormat="1" ht="15" customHeight="1">
      <c r="A23" s="3"/>
      <c r="B23" s="246" t="s">
        <v>257</v>
      </c>
      <c r="C23" s="247"/>
      <c r="D23" s="247"/>
      <c r="E23" s="247"/>
      <c r="F23" s="247"/>
      <c r="G23" s="226"/>
      <c r="H23" s="253"/>
      <c r="I23" s="253"/>
      <c r="J23" s="254"/>
      <c r="K23" s="4"/>
      <c r="L23" s="4"/>
      <c r="M23" s="4"/>
    </row>
    <row r="24" spans="1:13" s="5" customFormat="1" ht="15" customHeight="1">
      <c r="A24" s="3"/>
      <c r="B24" s="246" t="s">
        <v>258</v>
      </c>
      <c r="C24" s="247"/>
      <c r="D24" s="247"/>
      <c r="E24" s="247"/>
      <c r="F24" s="247"/>
      <c r="G24" s="226"/>
      <c r="H24" s="253"/>
      <c r="I24" s="253"/>
      <c r="J24" s="254"/>
      <c r="K24" s="4"/>
      <c r="L24" s="4"/>
      <c r="M24" s="4"/>
    </row>
    <row r="25" spans="1:13" s="5" customFormat="1" ht="15" customHeight="1">
      <c r="A25" s="3"/>
      <c r="B25" s="251" t="s">
        <v>259</v>
      </c>
      <c r="C25" s="252"/>
      <c r="D25" s="252"/>
      <c r="E25" s="252"/>
      <c r="F25" s="252"/>
      <c r="G25" s="227"/>
      <c r="H25" s="255"/>
      <c r="I25" s="255"/>
      <c r="J25" s="256"/>
      <c r="K25" s="4"/>
      <c r="L25" s="4"/>
      <c r="M25" s="4"/>
    </row>
    <row r="26" s="31" customFormat="1" ht="15" customHeight="1"/>
    <row r="27" s="31" customFormat="1" ht="15" customHeight="1">
      <c r="B27" s="64" t="s">
        <v>255</v>
      </c>
    </row>
    <row r="28" s="31" customFormat="1" ht="15" customHeight="1">
      <c r="B28" s="64"/>
    </row>
    <row r="29" s="31" customFormat="1" ht="18" customHeight="1">
      <c r="B29" s="198"/>
    </row>
    <row r="30" ht="15" customHeight="1">
      <c r="E30" s="31"/>
    </row>
    <row r="32" s="151" customFormat="1" ht="15" customHeight="1"/>
    <row r="33" s="151" customFormat="1" ht="15" customHeight="1"/>
    <row r="34" s="151" customFormat="1" ht="15" customHeight="1"/>
    <row r="35" s="151" customFormat="1" ht="15" customHeight="1"/>
    <row r="37" s="31" customFormat="1" ht="15" customHeight="1"/>
    <row r="38" s="31" customFormat="1" ht="15" customHeight="1"/>
    <row r="39" s="31" customFormat="1" ht="15" customHeight="1"/>
    <row r="40" spans="6:10" s="6" customFormat="1" ht="15" customHeight="1">
      <c r="F40" s="35" t="s">
        <v>137</v>
      </c>
      <c r="G40" s="97"/>
      <c r="H40" s="35" t="s">
        <v>135</v>
      </c>
      <c r="I40" s="97"/>
      <c r="J40" s="35" t="s">
        <v>136</v>
      </c>
    </row>
    <row r="41" spans="6:10" s="6" customFormat="1" ht="15" customHeight="1">
      <c r="F41" s="107" t="s">
        <v>138</v>
      </c>
      <c r="G41" s="35"/>
      <c r="H41" s="107" t="s">
        <v>89</v>
      </c>
      <c r="I41" s="35"/>
      <c r="J41" s="107" t="s">
        <v>90</v>
      </c>
    </row>
    <row r="42" spans="6:10" s="6" customFormat="1" ht="15" customHeight="1">
      <c r="F42" s="35" t="s">
        <v>11</v>
      </c>
      <c r="G42" s="35"/>
      <c r="H42" s="35" t="s">
        <v>11</v>
      </c>
      <c r="I42" s="35"/>
      <c r="J42" s="35" t="s">
        <v>11</v>
      </c>
    </row>
    <row r="43" spans="7:9" s="6" customFormat="1" ht="15" customHeight="1">
      <c r="G43" s="240"/>
      <c r="H43" s="240"/>
      <c r="I43" s="240"/>
    </row>
    <row r="44" spans="2:9" s="6" customFormat="1" ht="15" customHeight="1">
      <c r="B44" s="7" t="s">
        <v>144</v>
      </c>
      <c r="G44" s="96"/>
      <c r="H44" s="96"/>
      <c r="I44" s="96"/>
    </row>
    <row r="45" spans="2:10" s="6" customFormat="1" ht="15" customHeight="1">
      <c r="B45" s="7" t="s">
        <v>246</v>
      </c>
      <c r="F45" s="50"/>
      <c r="G45" s="37"/>
      <c r="H45" s="50"/>
      <c r="I45" s="37"/>
      <c r="J45" s="50"/>
    </row>
    <row r="46" spans="6:10" s="6" customFormat="1" ht="15" customHeight="1">
      <c r="F46" s="50"/>
      <c r="G46" s="37"/>
      <c r="H46" s="50"/>
      <c r="I46" s="37"/>
      <c r="J46" s="50"/>
    </row>
    <row r="47" spans="2:10" s="6" customFormat="1" ht="15" customHeight="1">
      <c r="B47" s="6" t="s">
        <v>147</v>
      </c>
      <c r="F47" s="50">
        <f>H47+J47</f>
        <v>194388</v>
      </c>
      <c r="G47" s="37"/>
      <c r="H47" s="50">
        <f>-H48</f>
        <v>91130</v>
      </c>
      <c r="I47" s="37"/>
      <c r="J47" s="50">
        <f>'BS'!G15</f>
        <v>103258</v>
      </c>
    </row>
    <row r="48" spans="2:10" s="6" customFormat="1" ht="17.25" customHeight="1" thickBot="1">
      <c r="B48" s="31" t="s">
        <v>227</v>
      </c>
      <c r="F48" s="98">
        <f>H48+J48</f>
        <v>0</v>
      </c>
      <c r="G48" s="37"/>
      <c r="H48" s="98">
        <f>-J48</f>
        <v>-91130</v>
      </c>
      <c r="I48" s="57"/>
      <c r="J48" s="98">
        <f>'BS'!G17</f>
        <v>91130</v>
      </c>
    </row>
    <row r="49" spans="2:10" s="6" customFormat="1" ht="17.25" customHeight="1">
      <c r="B49" s="31"/>
      <c r="F49" s="37"/>
      <c r="G49" s="37"/>
      <c r="H49" s="37"/>
      <c r="I49" s="57"/>
      <c r="J49" s="37"/>
    </row>
    <row r="50" spans="2:10" s="6" customFormat="1" ht="17.25" customHeight="1">
      <c r="B50" s="31"/>
      <c r="F50" s="37"/>
      <c r="G50" s="37"/>
      <c r="H50" s="37"/>
      <c r="I50" s="57"/>
      <c r="J50" s="37"/>
    </row>
    <row r="51" spans="1:10" ht="16.5" customHeight="1">
      <c r="A51" s="1" t="s">
        <v>0</v>
      </c>
      <c r="J51" s="143"/>
    </row>
    <row r="52" ht="15" customHeight="1">
      <c r="A52" s="148" t="s">
        <v>1</v>
      </c>
    </row>
    <row r="53" ht="15" customHeight="1">
      <c r="A53" s="64" t="str">
        <f>A3</f>
        <v>Unaudited Results for the First Financial Quarter Ended 31 July 2007</v>
      </c>
    </row>
    <row r="54" s="31" customFormat="1" ht="15" customHeight="1"/>
    <row r="55" s="31" customFormat="1" ht="15" customHeight="1">
      <c r="A55" s="7" t="s">
        <v>206</v>
      </c>
    </row>
    <row r="57" spans="1:2" s="6" customFormat="1" ht="15" customHeight="1">
      <c r="A57" s="32" t="s">
        <v>85</v>
      </c>
      <c r="B57" s="7" t="s">
        <v>176</v>
      </c>
    </row>
    <row r="58" s="6" customFormat="1" ht="15" customHeight="1"/>
    <row r="59" s="34" customFormat="1" ht="15" customHeight="1">
      <c r="A59" s="33"/>
    </row>
    <row r="60" spans="1:17" s="34" customFormat="1" ht="15" customHeight="1">
      <c r="A60" s="33"/>
      <c r="Q60" s="34" t="s">
        <v>13</v>
      </c>
    </row>
    <row r="61" s="34" customFormat="1" ht="15" customHeight="1">
      <c r="A61" s="33"/>
    </row>
    <row r="62" s="34" customFormat="1" ht="15" customHeight="1">
      <c r="A62" s="33"/>
    </row>
    <row r="63" spans="1:11" s="6" customFormat="1" ht="15" customHeight="1">
      <c r="A63" s="32" t="s">
        <v>88</v>
      </c>
      <c r="B63" s="7" t="s">
        <v>177</v>
      </c>
      <c r="K63" s="9"/>
    </row>
    <row r="69" spans="1:2" s="6" customFormat="1" ht="15" customHeight="1">
      <c r="A69" s="32" t="s">
        <v>91</v>
      </c>
      <c r="B69" s="7" t="s">
        <v>178</v>
      </c>
    </row>
    <row r="70" s="6" customFormat="1" ht="15" customHeight="1"/>
    <row r="71" s="34" customFormat="1" ht="15" customHeight="1">
      <c r="A71" s="33"/>
    </row>
    <row r="72" spans="1:19" s="34" customFormat="1" ht="15" customHeight="1">
      <c r="A72" s="33"/>
      <c r="S72" s="34" t="s">
        <v>13</v>
      </c>
    </row>
    <row r="73" s="34" customFormat="1" ht="15" customHeight="1">
      <c r="A73" s="33"/>
    </row>
    <row r="74" s="6" customFormat="1" ht="15" customHeight="1"/>
    <row r="75" spans="1:2" s="6" customFormat="1" ht="15" customHeight="1">
      <c r="A75" s="32" t="s">
        <v>92</v>
      </c>
      <c r="B75" s="7" t="s">
        <v>201</v>
      </c>
    </row>
    <row r="76" s="6" customFormat="1" ht="15" customHeight="1"/>
    <row r="77" s="34" customFormat="1" ht="15" customHeight="1">
      <c r="A77" s="33"/>
    </row>
    <row r="78" spans="1:19" s="34" customFormat="1" ht="15" customHeight="1">
      <c r="A78" s="33"/>
      <c r="S78" s="34" t="s">
        <v>13</v>
      </c>
    </row>
    <row r="79" s="34" customFormat="1" ht="15" customHeight="1">
      <c r="A79" s="33"/>
    </row>
    <row r="80" spans="1:2" s="6" customFormat="1" ht="15" customHeight="1">
      <c r="A80" s="32" t="s">
        <v>98</v>
      </c>
      <c r="B80" s="7" t="s">
        <v>179</v>
      </c>
    </row>
    <row r="89" s="6" customFormat="1" ht="15" customHeight="1"/>
    <row r="90" spans="1:2" s="6" customFormat="1" ht="15" customHeight="1">
      <c r="A90" s="32" t="s">
        <v>99</v>
      </c>
      <c r="B90" s="7" t="s">
        <v>180</v>
      </c>
    </row>
    <row r="91" s="6" customFormat="1" ht="15" customHeight="1"/>
    <row r="92" s="34" customFormat="1" ht="15" customHeight="1">
      <c r="A92" s="33"/>
    </row>
    <row r="93" spans="1:17" s="34" customFormat="1" ht="15" customHeight="1">
      <c r="A93" s="33"/>
      <c r="Q93" s="34" t="s">
        <v>13</v>
      </c>
    </row>
    <row r="94" s="6" customFormat="1" ht="15" customHeight="1"/>
    <row r="95" s="6" customFormat="1" ht="15" customHeight="1"/>
    <row r="96" spans="1:2" s="6" customFormat="1" ht="15" customHeight="1">
      <c r="A96" s="32" t="s">
        <v>100</v>
      </c>
      <c r="B96" s="7" t="s">
        <v>181</v>
      </c>
    </row>
    <row r="97" s="6" customFormat="1" ht="15" customHeight="1"/>
    <row r="98" s="34" customFormat="1" ht="15" customHeight="1">
      <c r="A98" s="33"/>
    </row>
    <row r="99" s="6" customFormat="1" ht="15" customHeight="1"/>
    <row r="100" s="6" customFormat="1" ht="15" customHeight="1"/>
    <row r="101" spans="1:10" ht="16.5" customHeight="1" hidden="1">
      <c r="A101" s="1" t="s">
        <v>0</v>
      </c>
      <c r="J101" s="143"/>
    </row>
    <row r="102" ht="15" customHeight="1" hidden="1">
      <c r="A102" s="148" t="s">
        <v>1</v>
      </c>
    </row>
    <row r="103" ht="15" customHeight="1" hidden="1">
      <c r="A103" s="64" t="str">
        <f>A53</f>
        <v>Unaudited Results for the First Financial Quarter Ended 31 July 2007</v>
      </c>
    </row>
    <row r="104" s="31" customFormat="1" ht="15" customHeight="1" hidden="1"/>
    <row r="105" s="31" customFormat="1" ht="15" customHeight="1" hidden="1">
      <c r="A105" s="7" t="str">
        <f>A55</f>
        <v>NOTES TO THE QUARTERLY FINANCIAL STATEMENTS - CONT'D</v>
      </c>
    </row>
    <row r="106" s="31" customFormat="1" ht="15" customHeight="1">
      <c r="A106" s="7"/>
    </row>
    <row r="121" s="34" customFormat="1" ht="15" customHeight="1">
      <c r="A121" s="33"/>
    </row>
    <row r="128" s="6" customFormat="1" ht="15" customHeight="1"/>
    <row r="134" spans="6:8" s="2" customFormat="1" ht="15" customHeight="1">
      <c r="F134" s="28"/>
      <c r="G134" s="28"/>
      <c r="H134" s="28"/>
    </row>
  </sheetData>
  <mergeCells count="9">
    <mergeCell ref="G43:I43"/>
    <mergeCell ref="B20:F20"/>
    <mergeCell ref="B21:F21"/>
    <mergeCell ref="B22:F22"/>
    <mergeCell ref="B23:F23"/>
    <mergeCell ref="B24:F24"/>
    <mergeCell ref="G20:J20"/>
    <mergeCell ref="B25:F25"/>
    <mergeCell ref="H22:J25"/>
  </mergeCells>
  <printOptions/>
  <pageMargins left="0.66" right="0.35" top="0.66" bottom="0.75" header="0.5" footer="0.5"/>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375"/>
  <sheetViews>
    <sheetView tabSelected="1" view="pageBreakPreview" zoomScaleSheetLayoutView="100" workbookViewId="0" topLeftCell="A224">
      <selection activeCell="M237" sqref="M237"/>
    </sheetView>
  </sheetViews>
  <sheetFormatPr defaultColWidth="9.140625" defaultRowHeight="15" customHeight="1"/>
  <cols>
    <col min="1" max="1" width="4.140625" style="2" customWidth="1"/>
    <col min="2" max="2" width="3.7109375" style="2" customWidth="1"/>
    <col min="3" max="3" width="7.00390625" style="2" customWidth="1"/>
    <col min="4" max="4" width="10.57421875" style="2" customWidth="1"/>
    <col min="5" max="5" width="22.8515625" style="2" customWidth="1"/>
    <col min="6" max="6" width="17.7109375" style="2" customWidth="1"/>
    <col min="7" max="8" width="1.7109375" style="2" customWidth="1"/>
    <col min="9" max="9" width="17.7109375" style="2" customWidth="1"/>
    <col min="10" max="10" width="1.7109375" style="2" customWidth="1"/>
    <col min="11" max="16384" width="9.140625" style="2" customWidth="1"/>
  </cols>
  <sheetData>
    <row r="1" spans="1:9" ht="16.5" customHeight="1">
      <c r="A1" s="1" t="s">
        <v>0</v>
      </c>
      <c r="I1" s="146"/>
    </row>
    <row r="2" ht="15" customHeight="1">
      <c r="A2" s="2" t="s">
        <v>1</v>
      </c>
    </row>
    <row r="3" ht="15" customHeight="1">
      <c r="A3" s="64" t="str">
        <f>'NOTES(1)'!A3</f>
        <v>Unaudited Results for the First Financial Quarter Ended 31 July 2007</v>
      </c>
    </row>
    <row r="5" s="6" customFormat="1" ht="15" customHeight="1">
      <c r="A5" s="7" t="s">
        <v>206</v>
      </c>
    </row>
    <row r="6" s="6" customFormat="1" ht="15" customHeight="1">
      <c r="A6" s="7"/>
    </row>
    <row r="7" spans="1:8" s="6" customFormat="1" ht="15" customHeight="1">
      <c r="A7" s="32" t="s">
        <v>101</v>
      </c>
      <c r="B7" s="7" t="s">
        <v>182</v>
      </c>
      <c r="F7" s="9"/>
      <c r="G7" s="9"/>
      <c r="H7" s="9"/>
    </row>
    <row r="8" spans="6:8" s="6" customFormat="1" ht="15" customHeight="1">
      <c r="F8" s="9"/>
      <c r="G8" s="9"/>
      <c r="H8" s="9"/>
    </row>
    <row r="9" s="34" customFormat="1" ht="15" customHeight="1">
      <c r="A9" s="33"/>
    </row>
    <row r="10" s="6" customFormat="1" ht="15" customHeight="1"/>
    <row r="11" s="6" customFormat="1" ht="15" customHeight="1"/>
    <row r="12" s="34" customFormat="1" ht="15" customHeight="1">
      <c r="A12" s="33"/>
    </row>
    <row r="13" spans="1:2" s="6" customFormat="1" ht="15" customHeight="1">
      <c r="A13" s="32" t="s">
        <v>102</v>
      </c>
      <c r="B13" s="7" t="s">
        <v>199</v>
      </c>
    </row>
    <row r="14" spans="1:2" s="6" customFormat="1" ht="9.75" customHeight="1">
      <c r="A14" s="32"/>
      <c r="B14" s="7"/>
    </row>
    <row r="15" s="6" customFormat="1" ht="15" customHeight="1">
      <c r="I15" s="35" t="s">
        <v>149</v>
      </c>
    </row>
    <row r="16" spans="1:10" s="34" customFormat="1" ht="15" customHeight="1">
      <c r="A16" s="33"/>
      <c r="F16" s="35" t="s">
        <v>134</v>
      </c>
      <c r="G16" s="97"/>
      <c r="H16" s="35"/>
      <c r="I16" s="35" t="s">
        <v>247</v>
      </c>
      <c r="J16" s="97"/>
    </row>
    <row r="17" spans="6:10" s="6" customFormat="1" ht="15" customHeight="1">
      <c r="F17" s="35" t="s">
        <v>152</v>
      </c>
      <c r="G17" s="97"/>
      <c r="H17" s="35"/>
      <c r="I17" s="35" t="s">
        <v>131</v>
      </c>
      <c r="J17" s="97"/>
    </row>
    <row r="18" spans="6:10" s="6" customFormat="1" ht="15" customHeight="1">
      <c r="F18" s="123" t="s">
        <v>235</v>
      </c>
      <c r="G18" s="35"/>
      <c r="H18" s="35"/>
      <c r="I18" s="123" t="str">
        <f>F18</f>
        <v>31 July 2007</v>
      </c>
      <c r="J18" s="35"/>
    </row>
    <row r="19" spans="6:10" s="6" customFormat="1" ht="15" customHeight="1">
      <c r="F19" s="35" t="s">
        <v>11</v>
      </c>
      <c r="G19" s="35"/>
      <c r="H19" s="35"/>
      <c r="I19" s="35" t="s">
        <v>11</v>
      </c>
      <c r="J19" s="35"/>
    </row>
    <row r="20" spans="6:10" s="6" customFormat="1" ht="9" customHeight="1">
      <c r="F20" s="35"/>
      <c r="G20" s="35"/>
      <c r="H20" s="35"/>
      <c r="I20" s="35"/>
      <c r="J20" s="35"/>
    </row>
    <row r="21" spans="2:10" s="6" customFormat="1" ht="15" customHeight="1">
      <c r="B21" s="7" t="s">
        <v>93</v>
      </c>
      <c r="J21" s="9"/>
    </row>
    <row r="22" s="6" customFormat="1" ht="7.5" customHeight="1">
      <c r="J22" s="9"/>
    </row>
    <row r="23" spans="2:10" s="6" customFormat="1" ht="15" customHeight="1">
      <c r="B23" s="6" t="s">
        <v>94</v>
      </c>
      <c r="F23" s="174">
        <v>54367</v>
      </c>
      <c r="G23" s="174"/>
      <c r="H23" s="100"/>
      <c r="I23" s="174">
        <f>F23</f>
        <v>54367</v>
      </c>
      <c r="J23" s="77"/>
    </row>
    <row r="24" spans="2:10" s="6" customFormat="1" ht="15" customHeight="1">
      <c r="B24" s="6" t="s">
        <v>95</v>
      </c>
      <c r="F24" s="219">
        <v>1495</v>
      </c>
      <c r="G24" s="100"/>
      <c r="H24" s="100"/>
      <c r="I24" s="219">
        <f>F24</f>
        <v>1495</v>
      </c>
      <c r="J24" s="100"/>
    </row>
    <row r="25" spans="2:10" s="6" customFormat="1" ht="15" customHeight="1">
      <c r="B25" s="6" t="s">
        <v>150</v>
      </c>
      <c r="F25" s="174">
        <f>SUM(F23:F24)</f>
        <v>55862</v>
      </c>
      <c r="G25" s="100"/>
      <c r="H25" s="100"/>
      <c r="I25" s="174">
        <f>SUM(I23:I24)</f>
        <v>55862</v>
      </c>
      <c r="J25" s="100"/>
    </row>
    <row r="26" spans="2:10" s="6" customFormat="1" ht="15" customHeight="1">
      <c r="B26" s="6" t="s">
        <v>151</v>
      </c>
      <c r="F26" s="174">
        <v>-9249</v>
      </c>
      <c r="G26" s="100"/>
      <c r="H26" s="100"/>
      <c r="I26" s="174">
        <f>F26</f>
        <v>-9249</v>
      </c>
      <c r="J26" s="100"/>
    </row>
    <row r="27" spans="2:10" s="6" customFormat="1" ht="15" customHeight="1" thickBot="1">
      <c r="B27" s="6" t="s">
        <v>96</v>
      </c>
      <c r="F27" s="220">
        <f>SUM(F25:F26)</f>
        <v>46613</v>
      </c>
      <c r="G27" s="100"/>
      <c r="H27" s="100"/>
      <c r="I27" s="220">
        <f>SUM(I25:I26)</f>
        <v>46613</v>
      </c>
      <c r="J27" s="77"/>
    </row>
    <row r="28" spans="6:10" s="6" customFormat="1" ht="9" customHeight="1">
      <c r="F28" s="137"/>
      <c r="G28" s="137"/>
      <c r="H28" s="137"/>
      <c r="I28" s="137"/>
      <c r="J28" s="35"/>
    </row>
    <row r="29" spans="2:10" s="6" customFormat="1" ht="15" customHeight="1">
      <c r="B29" s="7" t="s">
        <v>97</v>
      </c>
      <c r="F29" s="174"/>
      <c r="G29" s="174"/>
      <c r="H29" s="174"/>
      <c r="I29" s="174"/>
      <c r="J29" s="53"/>
    </row>
    <row r="30" spans="6:10" s="6" customFormat="1" ht="7.5" customHeight="1">
      <c r="F30" s="174"/>
      <c r="G30" s="174"/>
      <c r="H30" s="174"/>
      <c r="I30" s="174"/>
      <c r="J30" s="53"/>
    </row>
    <row r="31" spans="2:10" s="6" customFormat="1" ht="15" customHeight="1">
      <c r="B31" s="6" t="s">
        <v>94</v>
      </c>
      <c r="F31" s="174">
        <f>18291+7</f>
        <v>18298</v>
      </c>
      <c r="G31" s="174"/>
      <c r="H31" s="174"/>
      <c r="I31" s="174">
        <f>F31</f>
        <v>18298</v>
      </c>
      <c r="J31" s="53"/>
    </row>
    <row r="32" spans="2:10" s="6" customFormat="1" ht="15" customHeight="1">
      <c r="B32" s="6" t="s">
        <v>95</v>
      </c>
      <c r="F32" s="100">
        <v>1668</v>
      </c>
      <c r="G32" s="100"/>
      <c r="H32" s="100"/>
      <c r="I32" s="174">
        <f>F32</f>
        <v>1668</v>
      </c>
      <c r="J32" s="77"/>
    </row>
    <row r="33" spans="2:10" s="6" customFormat="1" ht="15" customHeight="1">
      <c r="B33" s="6" t="s">
        <v>139</v>
      </c>
      <c r="F33" s="219">
        <f>'IS'!E22</f>
        <v>2259</v>
      </c>
      <c r="G33" s="100"/>
      <c r="H33" s="100"/>
      <c r="I33" s="219">
        <f>'IS'!I22</f>
        <v>2259</v>
      </c>
      <c r="J33" s="77"/>
    </row>
    <row r="34" spans="2:10" s="6" customFormat="1" ht="15" customHeight="1">
      <c r="B34" s="6" t="s">
        <v>140</v>
      </c>
      <c r="F34" s="174">
        <f>SUM(F31:F33)</f>
        <v>22225</v>
      </c>
      <c r="G34" s="100"/>
      <c r="H34" s="100"/>
      <c r="I34" s="174">
        <f>SUM(I31:I33)</f>
        <v>22225</v>
      </c>
      <c r="J34" s="77"/>
    </row>
    <row r="35" spans="2:10" s="6" customFormat="1" ht="15" customHeight="1">
      <c r="B35" s="6" t="s">
        <v>141</v>
      </c>
      <c r="F35" s="219">
        <f>'IS'!E24</f>
        <v>-5130</v>
      </c>
      <c r="G35" s="100">
        <f>'IS'!F24</f>
        <v>0</v>
      </c>
      <c r="H35" s="100"/>
      <c r="I35" s="219">
        <f>'IS'!I24</f>
        <v>-5130</v>
      </c>
      <c r="J35" s="77"/>
    </row>
    <row r="36" spans="2:10" s="6" customFormat="1" ht="15" customHeight="1" thickBot="1">
      <c r="B36" s="6" t="s">
        <v>10</v>
      </c>
      <c r="F36" s="220">
        <f>SUM(F34:F35)</f>
        <v>17095</v>
      </c>
      <c r="G36" s="100"/>
      <c r="H36" s="100"/>
      <c r="I36" s="220">
        <f>SUM(I34:I35)</f>
        <v>17095</v>
      </c>
      <c r="J36" s="77"/>
    </row>
    <row r="37" spans="6:10" s="6" customFormat="1" ht="15" customHeight="1">
      <c r="F37" s="99"/>
      <c r="G37" s="40"/>
      <c r="H37" s="40"/>
      <c r="I37" s="99"/>
      <c r="J37" s="38"/>
    </row>
    <row r="38" spans="6:10" s="6" customFormat="1" ht="15" customHeight="1">
      <c r="F38" s="99"/>
      <c r="G38" s="40"/>
      <c r="H38" s="40"/>
      <c r="I38" s="99"/>
      <c r="J38" s="38"/>
    </row>
    <row r="39" spans="1:2" s="6" customFormat="1" ht="15" customHeight="1">
      <c r="A39" s="32" t="s">
        <v>103</v>
      </c>
      <c r="B39" s="7" t="s">
        <v>183</v>
      </c>
    </row>
    <row r="40" s="6" customFormat="1" ht="15" customHeight="1"/>
    <row r="41" s="34" customFormat="1" ht="15" customHeight="1">
      <c r="A41" s="33"/>
    </row>
    <row r="42" spans="1:17" s="34" customFormat="1" ht="15" customHeight="1">
      <c r="A42" s="33"/>
      <c r="Q42" s="34" t="s">
        <v>13</v>
      </c>
    </row>
    <row r="43" s="34" customFormat="1" ht="15" customHeight="1">
      <c r="A43" s="33"/>
    </row>
    <row r="44" s="43" customFormat="1" ht="15" customHeight="1"/>
    <row r="45" s="43" customFormat="1" ht="15" customHeight="1"/>
    <row r="46" s="43" customFormat="1" ht="15" customHeight="1"/>
    <row r="47" s="43" customFormat="1" ht="15" customHeight="1"/>
    <row r="48" s="43" customFormat="1" ht="15" customHeight="1"/>
    <row r="51" spans="1:9" ht="16.5" customHeight="1">
      <c r="A51" s="1" t="s">
        <v>0</v>
      </c>
      <c r="I51" s="146"/>
    </row>
    <row r="52" ht="15" customHeight="1">
      <c r="A52" s="2" t="s">
        <v>1</v>
      </c>
    </row>
    <row r="53" ht="15" customHeight="1">
      <c r="A53" s="64" t="str">
        <f>A3</f>
        <v>Unaudited Results for the First Financial Quarter Ended 31 July 2007</v>
      </c>
    </row>
    <row r="55" s="6" customFormat="1" ht="15" customHeight="1">
      <c r="A55" s="7" t="str">
        <f>+A5</f>
        <v>NOTES TO THE QUARTERLY FINANCIAL STATEMENTS - CONT'D</v>
      </c>
    </row>
    <row r="56" s="6" customFormat="1" ht="15" customHeight="1">
      <c r="A56" s="7"/>
    </row>
    <row r="57" spans="1:8" s="6" customFormat="1" ht="15" customHeight="1">
      <c r="A57" s="32" t="s">
        <v>104</v>
      </c>
      <c r="B57" s="7" t="s">
        <v>184</v>
      </c>
      <c r="F57" s="9"/>
      <c r="G57" s="9"/>
      <c r="H57" s="9"/>
    </row>
    <row r="58" s="6" customFormat="1" ht="15" customHeight="1"/>
    <row r="59" s="34" customFormat="1" ht="15" customHeight="1">
      <c r="A59" s="33"/>
    </row>
    <row r="60" s="6" customFormat="1" ht="15" customHeight="1"/>
    <row r="61" s="6" customFormat="1" ht="15" customHeight="1"/>
    <row r="62" s="6" customFormat="1" ht="15" customHeight="1"/>
    <row r="64" spans="1:8" s="6" customFormat="1" ht="15" customHeight="1">
      <c r="A64" s="32" t="s">
        <v>105</v>
      </c>
      <c r="B64" s="7" t="s">
        <v>185</v>
      </c>
      <c r="F64" s="9"/>
      <c r="G64" s="9"/>
      <c r="H64" s="9"/>
    </row>
    <row r="65" spans="1:8" s="6" customFormat="1" ht="15" customHeight="1">
      <c r="A65" s="32"/>
      <c r="B65" s="7"/>
      <c r="F65" s="9"/>
      <c r="G65" s="9"/>
      <c r="H65" s="9"/>
    </row>
    <row r="66" spans="1:13" s="26" customFormat="1" ht="15" customHeight="1">
      <c r="A66" s="30"/>
      <c r="B66" s="35" t="s">
        <v>86</v>
      </c>
      <c r="C66" s="27"/>
      <c r="D66" s="27"/>
      <c r="E66" s="27"/>
      <c r="F66" s="29"/>
      <c r="G66" s="29"/>
      <c r="H66" s="29"/>
      <c r="I66" s="29"/>
      <c r="J66" s="29"/>
      <c r="K66" s="29"/>
      <c r="L66" s="29"/>
      <c r="M66" s="29"/>
    </row>
    <row r="67" spans="1:13" s="26" customFormat="1" ht="15" customHeight="1">
      <c r="A67" s="30"/>
      <c r="B67" s="25"/>
      <c r="C67" s="27"/>
      <c r="D67" s="27"/>
      <c r="E67" s="27"/>
      <c r="F67" s="29"/>
      <c r="G67" s="29"/>
      <c r="H67" s="29"/>
      <c r="I67" s="29"/>
      <c r="J67" s="29"/>
      <c r="K67" s="29"/>
      <c r="L67" s="29"/>
      <c r="M67" s="29"/>
    </row>
    <row r="68" spans="1:13" s="26" customFormat="1" ht="15" customHeight="1">
      <c r="A68" s="30"/>
      <c r="B68" s="25"/>
      <c r="C68" s="27"/>
      <c r="D68" s="27"/>
      <c r="E68" s="27"/>
      <c r="F68" s="29"/>
      <c r="G68" s="29"/>
      <c r="H68" s="29"/>
      <c r="I68" s="29"/>
      <c r="J68" s="29"/>
      <c r="K68" s="29"/>
      <c r="L68" s="29"/>
      <c r="M68" s="29"/>
    </row>
    <row r="69" spans="6:13" s="6" customFormat="1" ht="15" customHeight="1">
      <c r="F69" s="9"/>
      <c r="G69" s="9"/>
      <c r="H69" s="9"/>
      <c r="I69" s="9"/>
      <c r="J69" s="9"/>
      <c r="K69" s="9"/>
      <c r="L69" s="9"/>
      <c r="M69" s="9"/>
    </row>
    <row r="70" spans="1:13" s="26" customFormat="1" ht="15" customHeight="1">
      <c r="A70" s="30"/>
      <c r="B70" s="25"/>
      <c r="C70" s="27"/>
      <c r="D70" s="27"/>
      <c r="E70" s="27"/>
      <c r="F70" s="6"/>
      <c r="G70" s="6"/>
      <c r="H70" s="6"/>
      <c r="I70" s="35" t="s">
        <v>149</v>
      </c>
      <c r="J70" s="29"/>
      <c r="K70" s="29"/>
      <c r="L70" s="29"/>
      <c r="M70" s="29"/>
    </row>
    <row r="71" spans="1:10" s="34" customFormat="1" ht="15" customHeight="1">
      <c r="A71" s="33"/>
      <c r="F71" s="35" t="s">
        <v>134</v>
      </c>
      <c r="G71" s="97"/>
      <c r="H71" s="35"/>
      <c r="I71" s="35" t="str">
        <f>I16</f>
        <v>Three Months</v>
      </c>
      <c r="J71" s="97"/>
    </row>
    <row r="72" spans="6:10" s="6" customFormat="1" ht="15" customHeight="1">
      <c r="F72" s="35" t="s">
        <v>152</v>
      </c>
      <c r="G72" s="97"/>
      <c r="H72" s="35"/>
      <c r="I72" s="35" t="s">
        <v>131</v>
      </c>
      <c r="J72" s="97"/>
    </row>
    <row r="73" spans="6:10" s="6" customFormat="1" ht="15" customHeight="1">
      <c r="F73" s="123" t="str">
        <f>F18</f>
        <v>31 July 2007</v>
      </c>
      <c r="G73" s="35"/>
      <c r="H73" s="35"/>
      <c r="I73" s="123" t="str">
        <f>I18</f>
        <v>31 July 2007</v>
      </c>
      <c r="J73" s="35"/>
    </row>
    <row r="74" spans="6:10" s="6" customFormat="1" ht="15" customHeight="1">
      <c r="F74" s="35" t="s">
        <v>11</v>
      </c>
      <c r="G74" s="35"/>
      <c r="H74" s="35"/>
      <c r="I74" s="35" t="s">
        <v>11</v>
      </c>
      <c r="J74" s="35"/>
    </row>
    <row r="75" spans="6:13" s="6" customFormat="1" ht="15" customHeight="1">
      <c r="F75" s="9"/>
      <c r="G75" s="9"/>
      <c r="H75" s="9"/>
      <c r="I75" s="9"/>
      <c r="J75" s="9"/>
      <c r="K75" s="9"/>
      <c r="L75" s="9"/>
      <c r="M75" s="9"/>
    </row>
    <row r="76" spans="3:13" s="6" customFormat="1" ht="15" customHeight="1">
      <c r="C76" s="7" t="s">
        <v>118</v>
      </c>
      <c r="F76" s="9"/>
      <c r="G76" s="9"/>
      <c r="H76" s="9"/>
      <c r="I76" s="9"/>
      <c r="J76" s="9"/>
      <c r="K76" s="9"/>
      <c r="L76" s="9"/>
      <c r="M76" s="9"/>
    </row>
    <row r="77" spans="3:13" s="6" customFormat="1" ht="15" customHeight="1" thickBot="1">
      <c r="C77" s="6" t="s">
        <v>119</v>
      </c>
      <c r="F77" s="225">
        <v>2383</v>
      </c>
      <c r="G77" s="100"/>
      <c r="H77" s="100"/>
      <c r="I77" s="225">
        <f>F77</f>
        <v>2383</v>
      </c>
      <c r="J77" s="77"/>
      <c r="K77" s="9"/>
      <c r="L77" s="9"/>
      <c r="M77" s="9"/>
    </row>
    <row r="78" spans="3:13" s="6" customFormat="1" ht="15" customHeight="1" hidden="1" thickBot="1">
      <c r="C78" s="6" t="s">
        <v>121</v>
      </c>
      <c r="F78" s="225">
        <v>0</v>
      </c>
      <c r="G78" s="100"/>
      <c r="H78" s="100"/>
      <c r="I78" s="225">
        <f>F78</f>
        <v>0</v>
      </c>
      <c r="J78" s="77"/>
      <c r="K78" s="9"/>
      <c r="L78" s="9"/>
      <c r="M78" s="9"/>
    </row>
    <row r="79" spans="6:13" s="6" customFormat="1" ht="15" customHeight="1">
      <c r="F79" s="100"/>
      <c r="G79" s="100"/>
      <c r="H79" s="100"/>
      <c r="I79" s="100"/>
      <c r="J79" s="77"/>
      <c r="K79" s="9"/>
      <c r="L79" s="9"/>
      <c r="M79" s="9"/>
    </row>
    <row r="80" spans="3:13" s="6" customFormat="1" ht="15" customHeight="1">
      <c r="C80" s="7" t="s">
        <v>120</v>
      </c>
      <c r="F80" s="100"/>
      <c r="G80" s="100"/>
      <c r="H80" s="100"/>
      <c r="I80" s="100"/>
      <c r="J80" s="77"/>
      <c r="K80" s="9"/>
      <c r="L80" s="9"/>
      <c r="M80" s="9"/>
    </row>
    <row r="81" spans="3:13" s="6" customFormat="1" ht="15" customHeight="1" thickBot="1">
      <c r="C81" s="6" t="s">
        <v>119</v>
      </c>
      <c r="F81" s="225">
        <v>1376</v>
      </c>
      <c r="G81" s="100"/>
      <c r="H81" s="100"/>
      <c r="I81" s="225">
        <f>F81</f>
        <v>1376</v>
      </c>
      <c r="J81" s="77"/>
      <c r="K81" s="9"/>
      <c r="L81" s="9"/>
      <c r="M81" s="9"/>
    </row>
    <row r="82" spans="3:13" s="6" customFormat="1" ht="15" customHeight="1" hidden="1" thickBot="1">
      <c r="C82" s="6" t="s">
        <v>121</v>
      </c>
      <c r="F82" s="225">
        <v>0</v>
      </c>
      <c r="G82" s="100"/>
      <c r="H82" s="100"/>
      <c r="I82" s="225">
        <f>F82</f>
        <v>0</v>
      </c>
      <c r="J82" s="77"/>
      <c r="K82" s="9"/>
      <c r="L82" s="9"/>
      <c r="M82" s="9"/>
    </row>
    <row r="83" spans="6:13" s="6" customFormat="1" ht="15" customHeight="1">
      <c r="F83" s="100"/>
      <c r="G83" s="100"/>
      <c r="H83" s="100"/>
      <c r="I83" s="100"/>
      <c r="J83" s="77"/>
      <c r="K83" s="9"/>
      <c r="L83" s="9"/>
      <c r="M83" s="9"/>
    </row>
    <row r="84" spans="3:13" s="6" customFormat="1" ht="15" customHeight="1">
      <c r="C84" s="7" t="s">
        <v>205</v>
      </c>
      <c r="F84" s="100"/>
      <c r="G84" s="100"/>
      <c r="H84" s="100"/>
      <c r="I84" s="100"/>
      <c r="J84" s="77"/>
      <c r="K84" s="9"/>
      <c r="L84" s="9"/>
      <c r="M84" s="9"/>
    </row>
    <row r="85" spans="3:13" s="6" customFormat="1" ht="15" customHeight="1" thickBot="1">
      <c r="C85" s="6" t="s">
        <v>119</v>
      </c>
      <c r="F85" s="225">
        <v>183</v>
      </c>
      <c r="G85" s="100"/>
      <c r="H85" s="100"/>
      <c r="I85" s="225">
        <f>F85</f>
        <v>183</v>
      </c>
      <c r="J85" s="77"/>
      <c r="K85" s="9"/>
      <c r="L85" s="9"/>
      <c r="M85" s="9"/>
    </row>
    <row r="86" spans="3:13" s="6" customFormat="1" ht="15" customHeight="1" hidden="1" thickBot="1">
      <c r="C86" s="6" t="s">
        <v>121</v>
      </c>
      <c r="F86" s="199">
        <v>0</v>
      </c>
      <c r="G86" s="47"/>
      <c r="H86" s="47"/>
      <c r="I86" s="200">
        <f>F86</f>
        <v>0</v>
      </c>
      <c r="J86" s="9"/>
      <c r="K86" s="9"/>
      <c r="L86" s="9"/>
      <c r="M86" s="9"/>
    </row>
    <row r="87" spans="6:13" s="6" customFormat="1" ht="15" customHeight="1">
      <c r="F87" s="175"/>
      <c r="G87" s="47"/>
      <c r="H87" s="47"/>
      <c r="I87" s="176"/>
      <c r="J87" s="9"/>
      <c r="K87" s="9"/>
      <c r="L87" s="9"/>
      <c r="M87" s="9"/>
    </row>
    <row r="88" spans="1:13" s="26" customFormat="1" ht="15" customHeight="1">
      <c r="A88" s="30"/>
      <c r="B88" s="35" t="s">
        <v>87</v>
      </c>
      <c r="C88" s="27"/>
      <c r="D88" s="27"/>
      <c r="E88" s="27"/>
      <c r="F88" s="29"/>
      <c r="G88" s="29"/>
      <c r="H88" s="29"/>
      <c r="I88" s="29"/>
      <c r="J88" s="29"/>
      <c r="K88" s="29"/>
      <c r="L88" s="29"/>
      <c r="M88" s="29"/>
    </row>
    <row r="89" spans="1:13" s="26" customFormat="1" ht="15" customHeight="1">
      <c r="A89" s="30"/>
      <c r="B89" s="25"/>
      <c r="C89" s="27"/>
      <c r="D89" s="27"/>
      <c r="E89" s="27"/>
      <c r="F89" s="29"/>
      <c r="G89" s="29"/>
      <c r="H89" s="29"/>
      <c r="I89" s="29"/>
      <c r="J89" s="29"/>
      <c r="K89" s="29"/>
      <c r="L89" s="29"/>
      <c r="M89" s="29"/>
    </row>
    <row r="90" spans="1:13" s="26" customFormat="1" ht="15" customHeight="1">
      <c r="A90" s="30"/>
      <c r="B90" s="25"/>
      <c r="C90" s="27"/>
      <c r="D90" s="27"/>
      <c r="E90" s="27"/>
      <c r="F90" s="29"/>
      <c r="G90" s="29"/>
      <c r="H90" s="29"/>
      <c r="I90" s="29"/>
      <c r="J90" s="29"/>
      <c r="K90" s="29"/>
      <c r="L90" s="29"/>
      <c r="M90" s="29"/>
    </row>
    <row r="91" spans="6:13" s="6" customFormat="1" ht="15" customHeight="1">
      <c r="F91" s="257" t="s">
        <v>248</v>
      </c>
      <c r="G91" s="257"/>
      <c r="H91" s="257"/>
      <c r="I91" s="257"/>
      <c r="J91" s="9"/>
      <c r="K91" s="9"/>
      <c r="L91" s="9"/>
      <c r="M91" s="9"/>
    </row>
    <row r="92" spans="6:13" s="6" customFormat="1" ht="15" customHeight="1">
      <c r="F92" s="35" t="s">
        <v>154</v>
      </c>
      <c r="G92" s="9"/>
      <c r="H92" s="9"/>
      <c r="I92" s="35" t="s">
        <v>156</v>
      </c>
      <c r="J92" s="9"/>
      <c r="K92" s="9"/>
      <c r="L92" s="9"/>
      <c r="M92" s="9"/>
    </row>
    <row r="93" spans="6:13" s="6" customFormat="1" ht="15" customHeight="1">
      <c r="F93" s="124" t="s">
        <v>153</v>
      </c>
      <c r="G93" s="9"/>
      <c r="H93" s="9"/>
      <c r="I93" s="107" t="s">
        <v>155</v>
      </c>
      <c r="J93" s="9"/>
      <c r="K93" s="9"/>
      <c r="L93" s="9"/>
      <c r="M93" s="9"/>
    </row>
    <row r="94" spans="6:13" s="6" customFormat="1" ht="15" customHeight="1">
      <c r="F94" s="35" t="s">
        <v>11</v>
      </c>
      <c r="G94" s="9"/>
      <c r="H94" s="9"/>
      <c r="I94" s="35" t="s">
        <v>11</v>
      </c>
      <c r="J94" s="9"/>
      <c r="K94" s="9"/>
      <c r="L94" s="9"/>
      <c r="M94" s="9"/>
    </row>
    <row r="95" spans="6:13" s="6" customFormat="1" ht="15" customHeight="1">
      <c r="F95" s="77"/>
      <c r="G95" s="9"/>
      <c r="H95" s="9"/>
      <c r="I95" s="9"/>
      <c r="J95" s="9"/>
      <c r="K95" s="9"/>
      <c r="L95" s="9"/>
      <c r="M95" s="9"/>
    </row>
    <row r="96" spans="3:13" s="6" customFormat="1" ht="15" customHeight="1">
      <c r="C96" s="6" t="s">
        <v>122</v>
      </c>
      <c r="F96" s="100">
        <f>'BS'!E28</f>
        <v>9993</v>
      </c>
      <c r="G96" s="9"/>
      <c r="H96" s="9"/>
      <c r="I96" s="100">
        <v>15267</v>
      </c>
      <c r="J96" s="77"/>
      <c r="K96" s="9"/>
      <c r="L96" s="9"/>
      <c r="M96" s="9"/>
    </row>
    <row r="97" spans="6:13" s="6" customFormat="1" ht="6.75" customHeight="1">
      <c r="F97" s="100"/>
      <c r="G97" s="9"/>
      <c r="H97" s="9"/>
      <c r="I97" s="100"/>
      <c r="J97" s="77"/>
      <c r="K97" s="9"/>
      <c r="L97" s="9"/>
      <c r="M97" s="9"/>
    </row>
    <row r="98" spans="3:13" s="6" customFormat="1" ht="15" customHeight="1">
      <c r="C98" s="6" t="s">
        <v>123</v>
      </c>
      <c r="F98" s="100">
        <f>F96</f>
        <v>9993</v>
      </c>
      <c r="G98" s="9"/>
      <c r="H98" s="9"/>
      <c r="I98" s="100">
        <f>I96</f>
        <v>15267</v>
      </c>
      <c r="J98" s="77"/>
      <c r="K98" s="9"/>
      <c r="L98" s="9"/>
      <c r="M98" s="9"/>
    </row>
    <row r="99" spans="6:13" s="6" customFormat="1" ht="6.75" customHeight="1">
      <c r="F99" s="100"/>
      <c r="G99" s="9"/>
      <c r="H99" s="9"/>
      <c r="I99" s="100"/>
      <c r="J99" s="77"/>
      <c r="K99" s="9"/>
      <c r="L99" s="9"/>
      <c r="M99" s="9"/>
    </row>
    <row r="100" spans="3:13" s="6" customFormat="1" ht="15" customHeight="1" thickBot="1">
      <c r="C100" s="6" t="s">
        <v>124</v>
      </c>
      <c r="F100" s="225">
        <v>10552</v>
      </c>
      <c r="G100" s="9"/>
      <c r="H100" s="9"/>
      <c r="I100" s="225">
        <v>37863</v>
      </c>
      <c r="J100" s="77"/>
      <c r="K100" s="9"/>
      <c r="L100" s="9"/>
      <c r="M100" s="9"/>
    </row>
    <row r="101" spans="6:13" s="6" customFormat="1" ht="15" customHeight="1">
      <c r="F101" s="9"/>
      <c r="G101" s="9"/>
      <c r="H101" s="9"/>
      <c r="I101" s="77"/>
      <c r="J101" s="77"/>
      <c r="K101" s="9"/>
      <c r="L101" s="9"/>
      <c r="M101" s="9"/>
    </row>
    <row r="102" spans="6:13" s="6" customFormat="1" ht="15" customHeight="1">
      <c r="F102" s="175"/>
      <c r="G102" s="47"/>
      <c r="H102" s="47"/>
      <c r="I102" s="176"/>
      <c r="J102" s="9"/>
      <c r="K102" s="9"/>
      <c r="L102" s="9"/>
      <c r="M102" s="9"/>
    </row>
    <row r="103" spans="6:13" s="6" customFormat="1" ht="15" customHeight="1">
      <c r="F103" s="175"/>
      <c r="G103" s="47"/>
      <c r="H103" s="47"/>
      <c r="I103" s="176"/>
      <c r="J103" s="9"/>
      <c r="K103" s="9"/>
      <c r="L103" s="9"/>
      <c r="M103" s="9"/>
    </row>
    <row r="104" spans="6:13" s="6" customFormat="1" ht="15" customHeight="1">
      <c r="F104" s="175"/>
      <c r="G104" s="47"/>
      <c r="H104" s="47"/>
      <c r="I104" s="176"/>
      <c r="J104" s="9"/>
      <c r="K104" s="9"/>
      <c r="L104" s="9"/>
      <c r="M104" s="9"/>
    </row>
    <row r="105" spans="1:9" ht="16.5" customHeight="1">
      <c r="A105" s="1" t="s">
        <v>0</v>
      </c>
      <c r="I105" s="146"/>
    </row>
    <row r="106" ht="15" customHeight="1">
      <c r="A106" s="2" t="s">
        <v>1</v>
      </c>
    </row>
    <row r="107" ht="15" customHeight="1">
      <c r="A107" s="64" t="str">
        <f>A53</f>
        <v>Unaudited Results for the First Financial Quarter Ended 31 July 2007</v>
      </c>
    </row>
    <row r="109" s="6" customFormat="1" ht="15" customHeight="1">
      <c r="A109" s="7" t="str">
        <f>+A55</f>
        <v>NOTES TO THE QUARTERLY FINANCIAL STATEMENTS - CONT'D</v>
      </c>
    </row>
    <row r="111" spans="1:8" s="6" customFormat="1" ht="15" customHeight="1">
      <c r="A111" s="32" t="s">
        <v>106</v>
      </c>
      <c r="B111" s="7" t="s">
        <v>186</v>
      </c>
      <c r="F111" s="9"/>
      <c r="G111" s="9"/>
      <c r="H111" s="9"/>
    </row>
    <row r="112" spans="6:13" s="6" customFormat="1" ht="15" customHeight="1">
      <c r="F112" s="9"/>
      <c r="G112" s="9"/>
      <c r="H112" s="9"/>
      <c r="I112" s="9"/>
      <c r="J112" s="9"/>
      <c r="K112" s="9"/>
      <c r="L112" s="9"/>
      <c r="M112" s="9"/>
    </row>
    <row r="113" spans="1:13" s="26" customFormat="1" ht="15" customHeight="1">
      <c r="A113" s="30"/>
      <c r="B113" s="25"/>
      <c r="C113" s="27"/>
      <c r="D113" s="27"/>
      <c r="E113" s="27"/>
      <c r="F113" s="29"/>
      <c r="G113" s="29"/>
      <c r="H113" s="29"/>
      <c r="I113" s="29"/>
      <c r="J113" s="29"/>
      <c r="K113" s="29"/>
      <c r="L113" s="29"/>
      <c r="M113" s="29"/>
    </row>
    <row r="114" spans="1:13" s="26" customFormat="1" ht="15" customHeight="1">
      <c r="A114" s="30"/>
      <c r="B114" s="25"/>
      <c r="C114" s="27"/>
      <c r="D114" s="27"/>
      <c r="E114" s="27"/>
      <c r="F114" s="29"/>
      <c r="G114" s="29"/>
      <c r="H114" s="29"/>
      <c r="I114" s="29"/>
      <c r="J114" s="29"/>
      <c r="K114" s="29"/>
      <c r="L114" s="29"/>
      <c r="M114" s="29"/>
    </row>
    <row r="115" spans="1:13" s="26" customFormat="1" ht="15" customHeight="1">
      <c r="A115" s="30"/>
      <c r="B115" s="25"/>
      <c r="C115" s="27"/>
      <c r="D115" s="27"/>
      <c r="E115" s="27"/>
      <c r="F115" s="29"/>
      <c r="G115" s="29"/>
      <c r="H115" s="29"/>
      <c r="I115" s="29"/>
      <c r="J115" s="29"/>
      <c r="K115" s="29"/>
      <c r="L115" s="29"/>
      <c r="M115" s="29"/>
    </row>
    <row r="117" spans="1:8" s="6" customFormat="1" ht="15" customHeight="1">
      <c r="A117" s="32" t="s">
        <v>107</v>
      </c>
      <c r="B117" s="7" t="s">
        <v>187</v>
      </c>
      <c r="F117" s="9"/>
      <c r="G117" s="9"/>
      <c r="H117" s="9"/>
    </row>
    <row r="118" spans="1:8" s="6" customFormat="1" ht="12.75" customHeight="1">
      <c r="A118" s="32"/>
      <c r="B118" s="7"/>
      <c r="F118" s="9"/>
      <c r="G118" s="9"/>
      <c r="H118" s="9"/>
    </row>
    <row r="119" s="6" customFormat="1" ht="15" customHeight="1">
      <c r="I119" s="35" t="s">
        <v>149</v>
      </c>
    </row>
    <row r="120" spans="1:10" s="34" customFormat="1" ht="15" customHeight="1">
      <c r="A120" s="33"/>
      <c r="F120" s="35" t="s">
        <v>134</v>
      </c>
      <c r="G120" s="97"/>
      <c r="H120" s="35"/>
      <c r="I120" s="35" t="str">
        <f>I71</f>
        <v>Three Months</v>
      </c>
      <c r="J120" s="97"/>
    </row>
    <row r="121" spans="6:10" s="6" customFormat="1" ht="15" customHeight="1">
      <c r="F121" s="35" t="s">
        <v>152</v>
      </c>
      <c r="G121" s="97"/>
      <c r="H121" s="35"/>
      <c r="I121" s="35" t="s">
        <v>131</v>
      </c>
      <c r="J121" s="97"/>
    </row>
    <row r="122" spans="6:10" s="6" customFormat="1" ht="15" customHeight="1">
      <c r="F122" s="123" t="str">
        <f>F73</f>
        <v>31 July 2007</v>
      </c>
      <c r="G122" s="35"/>
      <c r="H122" s="35"/>
      <c r="I122" s="123" t="str">
        <f>I73</f>
        <v>31 July 2007</v>
      </c>
      <c r="J122" s="35"/>
    </row>
    <row r="123" spans="6:10" s="6" customFormat="1" ht="15" customHeight="1">
      <c r="F123" s="35" t="s">
        <v>11</v>
      </c>
      <c r="G123" s="35"/>
      <c r="H123" s="35"/>
      <c r="I123" s="35" t="s">
        <v>11</v>
      </c>
      <c r="J123" s="35"/>
    </row>
    <row r="124" s="6" customFormat="1" ht="12" customHeight="1"/>
    <row r="125" spans="2:9" s="6" customFormat="1" ht="15" customHeight="1">
      <c r="B125" s="6" t="s">
        <v>114</v>
      </c>
      <c r="F125" s="222">
        <v>2564</v>
      </c>
      <c r="G125" s="43"/>
      <c r="H125" s="43"/>
      <c r="I125" s="222">
        <f>F125</f>
        <v>2564</v>
      </c>
    </row>
    <row r="126" spans="2:9" s="6" customFormat="1" ht="15" customHeight="1">
      <c r="B126" s="6" t="s">
        <v>115</v>
      </c>
      <c r="F126" s="222">
        <v>2566</v>
      </c>
      <c r="G126" s="43"/>
      <c r="H126" s="43"/>
      <c r="I126" s="222">
        <f>F126</f>
        <v>2566</v>
      </c>
    </row>
    <row r="127" spans="6:10" s="6" customFormat="1" ht="15" customHeight="1" thickBot="1">
      <c r="F127" s="223">
        <f>SUM(F125:F126)</f>
        <v>5130</v>
      </c>
      <c r="G127" s="47"/>
      <c r="H127" s="47"/>
      <c r="I127" s="224">
        <f>SUM(I125:I126)</f>
        <v>5130</v>
      </c>
      <c r="J127" s="47"/>
    </row>
    <row r="128" s="6" customFormat="1" ht="15" customHeight="1"/>
    <row r="129" s="34" customFormat="1" ht="15" customHeight="1">
      <c r="A129" s="33"/>
    </row>
    <row r="130" s="6" customFormat="1" ht="15" customHeight="1"/>
    <row r="131" s="6" customFormat="1" ht="15" customHeight="1"/>
    <row r="132" s="6" customFormat="1" ht="15" customHeight="1"/>
    <row r="134" spans="1:8" s="6" customFormat="1" ht="15" customHeight="1">
      <c r="A134" s="32" t="s">
        <v>108</v>
      </c>
      <c r="B134" s="7" t="s">
        <v>188</v>
      </c>
      <c r="F134" s="9"/>
      <c r="G134" s="9"/>
      <c r="H134" s="9"/>
    </row>
    <row r="135" spans="6:13" s="6" customFormat="1" ht="15" customHeight="1">
      <c r="F135" s="9"/>
      <c r="G135" s="9"/>
      <c r="H135" s="9"/>
      <c r="I135" s="9"/>
      <c r="J135" s="9"/>
      <c r="K135" s="9"/>
      <c r="L135" s="9"/>
      <c r="M135" s="9"/>
    </row>
    <row r="136" spans="1:13" s="26" customFormat="1" ht="15" customHeight="1">
      <c r="A136" s="30"/>
      <c r="B136" s="25"/>
      <c r="C136" s="27"/>
      <c r="D136" s="27"/>
      <c r="E136" s="27"/>
      <c r="F136" s="29"/>
      <c r="G136" s="29"/>
      <c r="H136" s="29"/>
      <c r="I136" s="29"/>
      <c r="J136" s="29"/>
      <c r="K136" s="29"/>
      <c r="L136" s="29"/>
      <c r="M136" s="29"/>
    </row>
    <row r="137" spans="1:13" s="26" customFormat="1" ht="15" customHeight="1">
      <c r="A137" s="30"/>
      <c r="B137" s="25"/>
      <c r="C137" s="27"/>
      <c r="D137" s="27"/>
      <c r="E137" s="27"/>
      <c r="F137" s="29"/>
      <c r="G137" s="29"/>
      <c r="H137" s="29"/>
      <c r="I137" s="29"/>
      <c r="J137" s="29"/>
      <c r="K137" s="29"/>
      <c r="L137" s="29"/>
      <c r="M137" s="29"/>
    </row>
    <row r="138" spans="1:13" s="26" customFormat="1" ht="15" customHeight="1">
      <c r="A138" s="30"/>
      <c r="B138" s="25"/>
      <c r="C138" s="27"/>
      <c r="D138" s="27"/>
      <c r="E138" s="27"/>
      <c r="F138" s="29"/>
      <c r="G138" s="29"/>
      <c r="H138" s="29"/>
      <c r="I138" s="29"/>
      <c r="J138" s="29"/>
      <c r="K138" s="29"/>
      <c r="L138" s="29"/>
      <c r="M138" s="29"/>
    </row>
    <row r="139" spans="1:8" s="6" customFormat="1" ht="15" customHeight="1">
      <c r="A139" s="32" t="s">
        <v>109</v>
      </c>
      <c r="B139" s="7" t="s">
        <v>189</v>
      </c>
      <c r="F139" s="9"/>
      <c r="G139" s="9"/>
      <c r="H139" s="9"/>
    </row>
    <row r="140" spans="6:13" s="6" customFormat="1" ht="15" customHeight="1">
      <c r="F140" s="9"/>
      <c r="G140" s="9"/>
      <c r="H140" s="9"/>
      <c r="I140" s="9"/>
      <c r="J140" s="9"/>
      <c r="K140" s="9"/>
      <c r="L140" s="9"/>
      <c r="M140" s="9"/>
    </row>
    <row r="141" spans="1:13" s="26" customFormat="1" ht="15" customHeight="1">
      <c r="A141" s="30"/>
      <c r="B141" s="25"/>
      <c r="C141" s="27"/>
      <c r="D141" s="27"/>
      <c r="E141" s="27"/>
      <c r="F141" s="29"/>
      <c r="G141" s="29"/>
      <c r="H141" s="29"/>
      <c r="I141" s="29"/>
      <c r="J141" s="29"/>
      <c r="K141" s="29"/>
      <c r="L141" s="29"/>
      <c r="M141" s="29"/>
    </row>
    <row r="142" spans="6:13" s="6" customFormat="1" ht="15" customHeight="1">
      <c r="F142" s="9"/>
      <c r="G142" s="9"/>
      <c r="H142" s="9"/>
      <c r="I142" s="9"/>
      <c r="J142" s="9"/>
      <c r="K142" s="9"/>
      <c r="L142" s="9"/>
      <c r="M142" s="9"/>
    </row>
    <row r="143" spans="6:13" s="6" customFormat="1" ht="15" customHeight="1">
      <c r="F143" s="9"/>
      <c r="G143" s="9"/>
      <c r="H143" s="9"/>
      <c r="I143" s="9"/>
      <c r="J143" s="9"/>
      <c r="K143" s="9"/>
      <c r="L143" s="9"/>
      <c r="M143" s="9"/>
    </row>
    <row r="144" spans="6:13" s="6" customFormat="1" ht="15" customHeight="1">
      <c r="F144" s="9"/>
      <c r="G144" s="9"/>
      <c r="H144" s="9"/>
      <c r="I144" s="9"/>
      <c r="J144" s="9"/>
      <c r="K144" s="9"/>
      <c r="L144" s="9"/>
      <c r="M144" s="9"/>
    </row>
    <row r="145" spans="1:8" s="6" customFormat="1" ht="15" customHeight="1">
      <c r="A145" s="32" t="s">
        <v>110</v>
      </c>
      <c r="B145" s="7" t="s">
        <v>190</v>
      </c>
      <c r="F145" s="9"/>
      <c r="G145" s="9"/>
      <c r="H145" s="9"/>
    </row>
    <row r="146" spans="6:13" s="6" customFormat="1" ht="15" customHeight="1">
      <c r="F146" s="9"/>
      <c r="G146" s="9"/>
      <c r="H146" s="9"/>
      <c r="I146" s="9"/>
      <c r="J146" s="9"/>
      <c r="K146" s="9"/>
      <c r="L146" s="9"/>
      <c r="M146" s="9"/>
    </row>
    <row r="147" spans="1:13" s="26" customFormat="1" ht="15" customHeight="1">
      <c r="A147" s="30"/>
      <c r="B147" s="25"/>
      <c r="C147" s="27"/>
      <c r="D147" s="27"/>
      <c r="E147" s="27"/>
      <c r="F147" s="29"/>
      <c r="G147" s="29"/>
      <c r="H147" s="29"/>
      <c r="I147" s="29"/>
      <c r="J147" s="29"/>
      <c r="K147" s="29"/>
      <c r="L147" s="29"/>
      <c r="M147" s="29"/>
    </row>
    <row r="148" spans="1:13" s="26" customFormat="1" ht="15" customHeight="1">
      <c r="A148" s="30"/>
      <c r="B148" s="25"/>
      <c r="C148" s="27"/>
      <c r="D148" s="27"/>
      <c r="E148" s="27"/>
      <c r="F148" s="29"/>
      <c r="G148" s="29"/>
      <c r="H148" s="29"/>
      <c r="I148" s="29"/>
      <c r="J148" s="29"/>
      <c r="K148" s="29"/>
      <c r="L148" s="29"/>
      <c r="M148" s="29"/>
    </row>
    <row r="149" spans="1:13" s="26" customFormat="1" ht="15" customHeight="1">
      <c r="A149" s="30"/>
      <c r="B149" s="25"/>
      <c r="C149" s="27"/>
      <c r="D149" s="27"/>
      <c r="E149" s="27"/>
      <c r="F149" s="29"/>
      <c r="G149" s="29"/>
      <c r="H149" s="29"/>
      <c r="I149" s="29"/>
      <c r="J149" s="29"/>
      <c r="K149" s="29"/>
      <c r="L149" s="29"/>
      <c r="M149" s="29"/>
    </row>
    <row r="150" spans="1:13" s="26" customFormat="1" ht="15" customHeight="1">
      <c r="A150" s="30"/>
      <c r="B150" s="25"/>
      <c r="C150" s="27"/>
      <c r="D150" s="27"/>
      <c r="E150" s="27"/>
      <c r="F150" s="29"/>
      <c r="G150" s="29"/>
      <c r="H150" s="29"/>
      <c r="I150" s="29"/>
      <c r="J150" s="29"/>
      <c r="K150" s="29"/>
      <c r="L150" s="29"/>
      <c r="M150" s="29"/>
    </row>
    <row r="151" spans="1:13" s="26" customFormat="1" ht="15" customHeight="1">
      <c r="A151" s="30"/>
      <c r="B151" s="25"/>
      <c r="C151" s="27"/>
      <c r="D151" s="27"/>
      <c r="E151" s="27"/>
      <c r="F151" s="29"/>
      <c r="G151" s="29"/>
      <c r="H151" s="29"/>
      <c r="I151" s="29"/>
      <c r="J151" s="29"/>
      <c r="K151" s="29"/>
      <c r="L151" s="29"/>
      <c r="M151" s="29"/>
    </row>
    <row r="152" spans="1:13" s="26" customFormat="1" ht="15" customHeight="1">
      <c r="A152" s="30"/>
      <c r="B152" s="25"/>
      <c r="C152" s="27"/>
      <c r="D152" s="27"/>
      <c r="E152" s="27"/>
      <c r="F152" s="29"/>
      <c r="G152" s="29"/>
      <c r="H152" s="29"/>
      <c r="I152" s="29"/>
      <c r="J152" s="29"/>
      <c r="K152" s="29"/>
      <c r="L152" s="29"/>
      <c r="M152" s="29"/>
    </row>
    <row r="153" spans="1:13" s="26" customFormat="1" ht="15" customHeight="1">
      <c r="A153" s="30"/>
      <c r="B153" s="25"/>
      <c r="C153" s="27"/>
      <c r="D153" s="27"/>
      <c r="E153" s="27"/>
      <c r="F153" s="29"/>
      <c r="G153" s="29"/>
      <c r="H153" s="29"/>
      <c r="I153" s="29"/>
      <c r="J153" s="29"/>
      <c r="K153" s="29"/>
      <c r="L153" s="29"/>
      <c r="M153" s="29"/>
    </row>
    <row r="154" spans="1:13" s="26" customFormat="1" ht="15" customHeight="1">
      <c r="A154" s="30"/>
      <c r="B154" s="25"/>
      <c r="C154" s="27"/>
      <c r="D154" s="27"/>
      <c r="E154" s="27"/>
      <c r="F154" s="29"/>
      <c r="G154" s="29"/>
      <c r="H154" s="29"/>
      <c r="I154" s="29"/>
      <c r="J154" s="29"/>
      <c r="K154" s="29"/>
      <c r="L154" s="29"/>
      <c r="M154" s="29"/>
    </row>
    <row r="155" spans="1:9" ht="16.5" customHeight="1">
      <c r="A155" s="1" t="s">
        <v>0</v>
      </c>
      <c r="I155" s="146"/>
    </row>
    <row r="156" ht="15" customHeight="1">
      <c r="A156" s="2" t="s">
        <v>1</v>
      </c>
    </row>
    <row r="157" ht="15" customHeight="1">
      <c r="A157" s="64" t="str">
        <f>A107</f>
        <v>Unaudited Results for the First Financial Quarter Ended 31 July 2007</v>
      </c>
    </row>
    <row r="159" s="6" customFormat="1" ht="15" customHeight="1">
      <c r="A159" s="7" t="str">
        <f>+A109</f>
        <v>NOTES TO THE QUARTERLY FINANCIAL STATEMENTS - CONT'D</v>
      </c>
    </row>
    <row r="160" spans="6:13" s="6" customFormat="1" ht="15" customHeight="1">
      <c r="F160" s="77"/>
      <c r="G160" s="9"/>
      <c r="H160" s="9"/>
      <c r="I160" s="9"/>
      <c r="J160" s="9"/>
      <c r="K160" s="9"/>
      <c r="L160" s="9"/>
      <c r="M160" s="9"/>
    </row>
    <row r="161" spans="1:8" s="6" customFormat="1" ht="15" customHeight="1">
      <c r="A161" s="32" t="s">
        <v>111</v>
      </c>
      <c r="B161" s="7" t="s">
        <v>191</v>
      </c>
      <c r="F161" s="9"/>
      <c r="G161" s="9"/>
      <c r="H161" s="9"/>
    </row>
    <row r="162" spans="6:13" s="6" customFormat="1" ht="15" customHeight="1">
      <c r="F162" s="9"/>
      <c r="G162" s="9"/>
      <c r="H162" s="9"/>
      <c r="I162" s="9"/>
      <c r="J162" s="9"/>
      <c r="K162" s="9"/>
      <c r="L162" s="9"/>
      <c r="M162" s="9"/>
    </row>
    <row r="163" spans="1:13" s="26" customFormat="1" ht="15" customHeight="1">
      <c r="A163" s="30"/>
      <c r="B163" s="231" t="s">
        <v>86</v>
      </c>
      <c r="C163" s="27"/>
      <c r="D163" s="27"/>
      <c r="E163" s="27"/>
      <c r="F163" s="29"/>
      <c r="G163" s="29"/>
      <c r="H163" s="29"/>
      <c r="I163" s="29"/>
      <c r="J163" s="29"/>
      <c r="K163" s="29"/>
      <c r="L163" s="29"/>
      <c r="M163" s="29"/>
    </row>
    <row r="164" spans="6:13" s="6" customFormat="1" ht="15" customHeight="1">
      <c r="F164" s="9"/>
      <c r="G164" s="9"/>
      <c r="H164" s="9"/>
      <c r="I164" s="9"/>
      <c r="J164" s="9"/>
      <c r="K164" s="9"/>
      <c r="L164" s="9"/>
      <c r="M164" s="9"/>
    </row>
    <row r="165" spans="6:13" s="6" customFormat="1" ht="15" customHeight="1">
      <c r="F165" s="9"/>
      <c r="G165" s="9"/>
      <c r="H165" s="9"/>
      <c r="I165" s="9"/>
      <c r="J165" s="9"/>
      <c r="K165" s="9"/>
      <c r="L165" s="9"/>
      <c r="M165" s="9"/>
    </row>
    <row r="166" spans="6:13" s="6" customFormat="1" ht="15" customHeight="1">
      <c r="F166" s="9"/>
      <c r="G166" s="9"/>
      <c r="H166" s="9"/>
      <c r="I166" s="9"/>
      <c r="J166" s="9"/>
      <c r="K166" s="9"/>
      <c r="L166" s="9"/>
      <c r="M166" s="9"/>
    </row>
    <row r="167" spans="1:13" s="26" customFormat="1" ht="15" customHeight="1">
      <c r="A167" s="30"/>
      <c r="B167" s="25"/>
      <c r="C167" s="41" t="s">
        <v>127</v>
      </c>
      <c r="D167" s="27"/>
      <c r="E167" s="27"/>
      <c r="F167" s="29"/>
      <c r="G167" s="29"/>
      <c r="H167" s="29"/>
      <c r="I167" s="29"/>
      <c r="J167" s="29"/>
      <c r="K167" s="29"/>
      <c r="L167" s="29"/>
      <c r="M167" s="29"/>
    </row>
    <row r="168" spans="6:13" s="6" customFormat="1" ht="15" customHeight="1">
      <c r="F168" s="9"/>
      <c r="G168" s="9"/>
      <c r="H168" s="9"/>
      <c r="I168" s="9"/>
      <c r="J168" s="9"/>
      <c r="K168" s="9"/>
      <c r="L168" s="9"/>
      <c r="M168" s="9"/>
    </row>
    <row r="169" spans="6:13" s="6" customFormat="1" ht="15" customHeight="1">
      <c r="F169" s="9"/>
      <c r="G169" s="9"/>
      <c r="H169" s="9"/>
      <c r="I169" s="9"/>
      <c r="J169" s="9"/>
      <c r="K169" s="9"/>
      <c r="L169" s="9"/>
      <c r="M169" s="9"/>
    </row>
    <row r="170" spans="6:13" s="6" customFormat="1" ht="15" customHeight="1">
      <c r="F170" s="9"/>
      <c r="G170" s="9"/>
      <c r="H170" s="9"/>
      <c r="I170" s="9"/>
      <c r="J170" s="9"/>
      <c r="K170" s="9"/>
      <c r="L170" s="9"/>
      <c r="M170" s="9"/>
    </row>
    <row r="171" spans="6:13" s="6" customFormat="1" ht="15" customHeight="1">
      <c r="F171" s="9"/>
      <c r="G171" s="9"/>
      <c r="H171" s="9"/>
      <c r="I171" s="9"/>
      <c r="J171" s="9"/>
      <c r="K171" s="9"/>
      <c r="L171" s="9"/>
      <c r="M171" s="9"/>
    </row>
    <row r="172" spans="6:13" s="6" customFormat="1" ht="15" customHeight="1">
      <c r="F172" s="9"/>
      <c r="G172" s="9"/>
      <c r="H172" s="9"/>
      <c r="I172" s="9"/>
      <c r="J172" s="9"/>
      <c r="K172" s="9"/>
      <c r="L172" s="9"/>
      <c r="M172" s="9"/>
    </row>
    <row r="173" spans="6:13" s="6" customFormat="1" ht="15" customHeight="1">
      <c r="F173" s="9"/>
      <c r="G173" s="9"/>
      <c r="H173" s="9"/>
      <c r="I173" s="9"/>
      <c r="J173" s="9"/>
      <c r="K173" s="9"/>
      <c r="L173" s="9"/>
      <c r="M173" s="9"/>
    </row>
    <row r="174" spans="6:13" s="6" customFormat="1" ht="15" customHeight="1">
      <c r="F174" s="9"/>
      <c r="G174" s="9"/>
      <c r="H174" s="9"/>
      <c r="I174" s="9"/>
      <c r="J174" s="9"/>
      <c r="K174" s="9"/>
      <c r="L174" s="9"/>
      <c r="M174" s="9"/>
    </row>
    <row r="175" spans="6:13" s="6" customFormat="1" ht="15" customHeight="1">
      <c r="F175" s="9"/>
      <c r="G175" s="9"/>
      <c r="H175" s="9"/>
      <c r="I175" s="9"/>
      <c r="J175" s="9"/>
      <c r="K175" s="9"/>
      <c r="L175" s="9"/>
      <c r="M175" s="9"/>
    </row>
    <row r="176" spans="6:13" s="6" customFormat="1" ht="15" customHeight="1">
      <c r="F176" s="9"/>
      <c r="G176" s="9"/>
      <c r="H176" s="9"/>
      <c r="I176" s="9"/>
      <c r="J176" s="9"/>
      <c r="K176" s="9"/>
      <c r="L176" s="9"/>
      <c r="M176" s="9"/>
    </row>
    <row r="177" spans="6:13" s="6" customFormat="1" ht="15" customHeight="1">
      <c r="F177" s="9"/>
      <c r="G177" s="9"/>
      <c r="H177" s="9"/>
      <c r="I177" s="9"/>
      <c r="J177" s="9"/>
      <c r="K177" s="9"/>
      <c r="L177" s="9"/>
      <c r="M177" s="9"/>
    </row>
    <row r="178" spans="6:13" s="6" customFormat="1" ht="15" customHeight="1">
      <c r="F178" s="9"/>
      <c r="G178" s="9"/>
      <c r="H178" s="9"/>
      <c r="I178" s="9"/>
      <c r="J178" s="9"/>
      <c r="K178" s="9"/>
      <c r="L178" s="9"/>
      <c r="M178" s="9"/>
    </row>
    <row r="179" spans="6:13" s="6" customFormat="1" ht="15" customHeight="1">
      <c r="F179" s="9"/>
      <c r="G179" s="9"/>
      <c r="H179" s="9"/>
      <c r="I179" s="9"/>
      <c r="J179" s="9"/>
      <c r="K179" s="9"/>
      <c r="L179" s="9"/>
      <c r="M179" s="9"/>
    </row>
    <row r="180" spans="6:13" s="6" customFormat="1" ht="15" customHeight="1">
      <c r="F180" s="9"/>
      <c r="G180" s="9"/>
      <c r="H180" s="9"/>
      <c r="I180" s="9"/>
      <c r="J180" s="9"/>
      <c r="K180" s="9"/>
      <c r="L180" s="9"/>
      <c r="M180" s="9"/>
    </row>
    <row r="181" spans="6:13" s="6" customFormat="1" ht="15" customHeight="1">
      <c r="F181" s="9"/>
      <c r="G181" s="9"/>
      <c r="H181" s="9"/>
      <c r="I181" s="9"/>
      <c r="J181" s="9"/>
      <c r="K181" s="9"/>
      <c r="L181" s="9"/>
      <c r="M181" s="9"/>
    </row>
    <row r="182" spans="6:13" s="6" customFormat="1" ht="15" customHeight="1">
      <c r="F182" s="9"/>
      <c r="G182" s="9"/>
      <c r="H182" s="9"/>
      <c r="I182" s="9"/>
      <c r="J182" s="9"/>
      <c r="K182" s="9"/>
      <c r="L182" s="9"/>
      <c r="M182" s="9"/>
    </row>
    <row r="183" spans="6:13" s="6" customFormat="1" ht="15" customHeight="1">
      <c r="F183" s="9"/>
      <c r="G183" s="9"/>
      <c r="H183" s="9"/>
      <c r="I183" s="9"/>
      <c r="J183" s="9"/>
      <c r="K183" s="9"/>
      <c r="L183" s="9"/>
      <c r="M183" s="9"/>
    </row>
    <row r="184" spans="1:13" s="26" customFormat="1" ht="15" customHeight="1">
      <c r="A184" s="30"/>
      <c r="B184" s="25"/>
      <c r="C184" s="41" t="s">
        <v>128</v>
      </c>
      <c r="D184" s="27"/>
      <c r="E184" s="27"/>
      <c r="F184" s="29"/>
      <c r="G184" s="29"/>
      <c r="H184" s="29"/>
      <c r="I184" s="29"/>
      <c r="J184" s="29"/>
      <c r="K184" s="29"/>
      <c r="L184" s="29"/>
      <c r="M184" s="29"/>
    </row>
    <row r="185" spans="6:13" s="6" customFormat="1" ht="15" customHeight="1">
      <c r="F185" s="9"/>
      <c r="G185" s="9"/>
      <c r="H185" s="9"/>
      <c r="I185" s="9"/>
      <c r="J185" s="9"/>
      <c r="K185" s="9"/>
      <c r="L185" s="9"/>
      <c r="M185" s="9"/>
    </row>
    <row r="186" spans="6:13" s="6" customFormat="1" ht="15" customHeight="1">
      <c r="F186" s="9"/>
      <c r="G186" s="9"/>
      <c r="H186" s="9"/>
      <c r="I186" s="9"/>
      <c r="J186" s="9"/>
      <c r="K186" s="9"/>
      <c r="L186" s="9"/>
      <c r="M186" s="9"/>
    </row>
    <row r="187" spans="6:13" s="6" customFormat="1" ht="15" customHeight="1">
      <c r="F187" s="9"/>
      <c r="G187" s="9"/>
      <c r="H187" s="9"/>
      <c r="I187" s="9"/>
      <c r="J187" s="9"/>
      <c r="K187" s="9"/>
      <c r="L187" s="9"/>
      <c r="M187" s="9"/>
    </row>
    <row r="188" spans="6:13" s="6" customFormat="1" ht="15" customHeight="1">
      <c r="F188" s="9"/>
      <c r="G188" s="9"/>
      <c r="H188" s="9"/>
      <c r="I188" s="9"/>
      <c r="J188" s="9"/>
      <c r="K188" s="9"/>
      <c r="L188" s="9"/>
      <c r="M188" s="9"/>
    </row>
    <row r="189" spans="6:13" s="6" customFormat="1" ht="15" customHeight="1">
      <c r="F189" s="9"/>
      <c r="G189" s="9"/>
      <c r="H189" s="9"/>
      <c r="I189" s="9"/>
      <c r="J189" s="9"/>
      <c r="K189" s="9"/>
      <c r="L189" s="9"/>
      <c r="M189" s="9"/>
    </row>
    <row r="190" spans="3:13" s="6" customFormat="1" ht="15" customHeight="1">
      <c r="C190" s="96"/>
      <c r="D190" s="96"/>
      <c r="E190" s="96"/>
      <c r="F190" s="81"/>
      <c r="G190" s="81"/>
      <c r="H190" s="81"/>
      <c r="I190" s="81"/>
      <c r="J190" s="81"/>
      <c r="K190" s="9"/>
      <c r="L190" s="9"/>
      <c r="M190" s="9"/>
    </row>
    <row r="191" spans="6:13" s="6" customFormat="1" ht="15" customHeight="1">
      <c r="F191" s="9"/>
      <c r="G191" s="9"/>
      <c r="H191" s="9"/>
      <c r="I191" s="9"/>
      <c r="J191" s="9"/>
      <c r="K191" s="9"/>
      <c r="L191" s="9"/>
      <c r="M191" s="9"/>
    </row>
    <row r="192" spans="6:13" s="6" customFormat="1" ht="15" customHeight="1">
      <c r="F192" s="9"/>
      <c r="G192" s="9"/>
      <c r="H192" s="9"/>
      <c r="I192" s="9"/>
      <c r="J192" s="9"/>
      <c r="K192" s="9"/>
      <c r="L192" s="9"/>
      <c r="M192" s="9"/>
    </row>
    <row r="193" spans="6:13" s="6" customFormat="1" ht="15" customHeight="1">
      <c r="F193" s="9"/>
      <c r="G193" s="9"/>
      <c r="H193" s="9"/>
      <c r="I193" s="9"/>
      <c r="J193" s="9"/>
      <c r="K193" s="9"/>
      <c r="L193" s="9"/>
      <c r="M193" s="9"/>
    </row>
    <row r="194" spans="6:13" s="6" customFormat="1" ht="15" customHeight="1">
      <c r="F194" s="9"/>
      <c r="G194" s="9"/>
      <c r="H194" s="9"/>
      <c r="I194" s="9"/>
      <c r="J194" s="9"/>
      <c r="K194" s="9"/>
      <c r="L194" s="9"/>
      <c r="M194" s="9"/>
    </row>
    <row r="195" spans="6:13" s="6" customFormat="1" ht="15" customHeight="1">
      <c r="F195" s="9"/>
      <c r="G195" s="9"/>
      <c r="H195" s="9"/>
      <c r="I195" s="9"/>
      <c r="J195" s="9"/>
      <c r="K195" s="9"/>
      <c r="L195" s="9"/>
      <c r="M195" s="9"/>
    </row>
    <row r="196" spans="6:13" s="6" customFormat="1" ht="15" customHeight="1">
      <c r="F196" s="9"/>
      <c r="G196" s="9"/>
      <c r="H196" s="9"/>
      <c r="I196" s="9"/>
      <c r="J196" s="9"/>
      <c r="K196" s="9"/>
      <c r="L196" s="9"/>
      <c r="M196" s="9"/>
    </row>
    <row r="197" spans="6:13" s="6" customFormat="1" ht="15" customHeight="1">
      <c r="F197" s="9"/>
      <c r="G197" s="9"/>
      <c r="H197" s="9"/>
      <c r="I197" s="9"/>
      <c r="J197" s="9"/>
      <c r="K197" s="9"/>
      <c r="L197" s="9"/>
      <c r="M197" s="9"/>
    </row>
    <row r="198" spans="6:13" s="6" customFormat="1" ht="15" customHeight="1">
      <c r="F198" s="9"/>
      <c r="G198" s="9"/>
      <c r="H198" s="9"/>
      <c r="I198" s="9"/>
      <c r="J198" s="9"/>
      <c r="K198" s="9"/>
      <c r="L198" s="9"/>
      <c r="M198" s="9"/>
    </row>
    <row r="199" spans="6:13" s="6" customFormat="1" ht="15" customHeight="1">
      <c r="F199" s="9"/>
      <c r="G199" s="9"/>
      <c r="H199" s="9"/>
      <c r="I199" s="9"/>
      <c r="J199" s="9"/>
      <c r="K199" s="9"/>
      <c r="L199" s="9"/>
      <c r="M199" s="9"/>
    </row>
    <row r="200" spans="6:13" s="6" customFormat="1" ht="15" customHeight="1">
      <c r="F200" s="9"/>
      <c r="G200" s="9"/>
      <c r="H200" s="9"/>
      <c r="I200" s="9"/>
      <c r="J200" s="9"/>
      <c r="K200" s="9"/>
      <c r="L200" s="9"/>
      <c r="M200" s="9"/>
    </row>
    <row r="201" spans="6:13" s="6" customFormat="1" ht="15" customHeight="1">
      <c r="F201" s="9"/>
      <c r="G201" s="9"/>
      <c r="H201" s="9"/>
      <c r="I201" s="9"/>
      <c r="J201" s="9"/>
      <c r="K201" s="9"/>
      <c r="L201" s="9"/>
      <c r="M201" s="9"/>
    </row>
    <row r="202" spans="6:13" s="6" customFormat="1" ht="15" customHeight="1">
      <c r="F202" s="9"/>
      <c r="G202" s="9"/>
      <c r="H202" s="9"/>
      <c r="I202" s="9"/>
      <c r="J202" s="9"/>
      <c r="K202" s="9"/>
      <c r="L202" s="9"/>
      <c r="M202" s="9"/>
    </row>
    <row r="203" spans="6:13" s="6" customFormat="1" ht="15" customHeight="1">
      <c r="F203" s="9"/>
      <c r="G203" s="9"/>
      <c r="H203" s="9"/>
      <c r="I203" s="9"/>
      <c r="J203" s="9"/>
      <c r="K203" s="9"/>
      <c r="L203" s="9"/>
      <c r="M203" s="9"/>
    </row>
    <row r="204" spans="6:13" s="6" customFormat="1" ht="15" customHeight="1">
      <c r="F204" s="9"/>
      <c r="G204" s="9"/>
      <c r="H204" s="9"/>
      <c r="I204" s="9"/>
      <c r="J204" s="9"/>
      <c r="K204" s="9"/>
      <c r="L204" s="9"/>
      <c r="M204" s="9"/>
    </row>
    <row r="205" spans="1:9" s="43" customFormat="1" ht="15" customHeight="1">
      <c r="A205" s="1" t="s">
        <v>0</v>
      </c>
      <c r="I205" s="147"/>
    </row>
    <row r="206" ht="15" customHeight="1">
      <c r="A206" s="2" t="s">
        <v>1</v>
      </c>
    </row>
    <row r="207" ht="15" customHeight="1">
      <c r="A207" s="64" t="str">
        <f>A157</f>
        <v>Unaudited Results for the First Financial Quarter Ended 31 July 2007</v>
      </c>
    </row>
    <row r="209" s="6" customFormat="1" ht="15" customHeight="1">
      <c r="A209" s="7" t="str">
        <f>+A159</f>
        <v>NOTES TO THE QUARTERLY FINANCIAL STATEMENTS - CONT'D</v>
      </c>
    </row>
    <row r="210" s="6" customFormat="1" ht="15" customHeight="1">
      <c r="A210" s="7"/>
    </row>
    <row r="211" spans="1:2" s="6" customFormat="1" ht="15" customHeight="1">
      <c r="A211" s="32" t="s">
        <v>111</v>
      </c>
      <c r="B211" s="7" t="s">
        <v>209</v>
      </c>
    </row>
    <row r="212" spans="1:2" s="6" customFormat="1" ht="15" customHeight="1">
      <c r="A212" s="32"/>
      <c r="B212" s="7"/>
    </row>
    <row r="213" spans="1:13" s="26" customFormat="1" ht="15" customHeight="1">
      <c r="A213" s="30"/>
      <c r="B213" s="25"/>
      <c r="C213" s="41" t="s">
        <v>128</v>
      </c>
      <c r="D213" s="27"/>
      <c r="E213" s="27"/>
      <c r="F213" s="29"/>
      <c r="G213" s="29"/>
      <c r="H213" s="29"/>
      <c r="I213" s="29"/>
      <c r="J213" s="29"/>
      <c r="K213" s="29"/>
      <c r="L213" s="29"/>
      <c r="M213" s="29"/>
    </row>
    <row r="214" spans="6:13" s="6" customFormat="1" ht="15" customHeight="1">
      <c r="F214" s="9"/>
      <c r="G214" s="9"/>
      <c r="H214" s="9"/>
      <c r="I214" s="9"/>
      <c r="J214" s="9"/>
      <c r="K214" s="9"/>
      <c r="L214" s="9"/>
      <c r="M214" s="9"/>
    </row>
    <row r="215" spans="6:13" s="6" customFormat="1" ht="15" customHeight="1">
      <c r="F215" s="9"/>
      <c r="G215" s="9"/>
      <c r="H215" s="9"/>
      <c r="I215" s="9"/>
      <c r="J215" s="9"/>
      <c r="K215" s="9"/>
      <c r="L215" s="9"/>
      <c r="M215" s="9"/>
    </row>
    <row r="216" spans="6:13" s="6" customFormat="1" ht="15" customHeight="1">
      <c r="F216" s="9"/>
      <c r="G216" s="9"/>
      <c r="H216" s="9"/>
      <c r="I216" s="9"/>
      <c r="J216" s="9"/>
      <c r="K216" s="9"/>
      <c r="L216" s="9"/>
      <c r="M216" s="9"/>
    </row>
    <row r="217" spans="1:13" s="26" customFormat="1" ht="15" customHeight="1">
      <c r="A217" s="30"/>
      <c r="B217" s="25"/>
      <c r="C217" s="27"/>
      <c r="D217" s="27"/>
      <c r="E217" s="27"/>
      <c r="F217" s="29"/>
      <c r="G217" s="29"/>
      <c r="H217" s="29"/>
      <c r="I217" s="29"/>
      <c r="J217" s="29"/>
      <c r="K217" s="29"/>
      <c r="L217" s="29"/>
      <c r="M217" s="29"/>
    </row>
    <row r="218" spans="6:13" s="6" customFormat="1" ht="15" customHeight="1">
      <c r="F218" s="9"/>
      <c r="G218" s="9"/>
      <c r="H218" s="9"/>
      <c r="I218" s="9"/>
      <c r="J218" s="9"/>
      <c r="K218" s="9"/>
      <c r="L218" s="9"/>
      <c r="M218" s="9"/>
    </row>
    <row r="219" spans="6:13" s="6" customFormat="1" ht="15" customHeight="1">
      <c r="F219" s="9"/>
      <c r="G219" s="9"/>
      <c r="H219" s="9"/>
      <c r="I219" s="9"/>
      <c r="J219" s="9"/>
      <c r="K219" s="9"/>
      <c r="L219" s="9"/>
      <c r="M219" s="9"/>
    </row>
    <row r="220" spans="6:13" s="6" customFormat="1" ht="15" customHeight="1">
      <c r="F220" s="9"/>
      <c r="G220" s="9"/>
      <c r="H220" s="9"/>
      <c r="I220" s="9"/>
      <c r="J220" s="9"/>
      <c r="K220" s="9"/>
      <c r="L220" s="9"/>
      <c r="M220" s="9"/>
    </row>
    <row r="221" spans="1:2" s="6" customFormat="1" ht="15" customHeight="1">
      <c r="A221" s="32"/>
      <c r="B221" s="232" t="s">
        <v>87</v>
      </c>
    </row>
    <row r="222" s="6" customFormat="1" ht="15" customHeight="1">
      <c r="A222" s="7"/>
    </row>
    <row r="223" s="6" customFormat="1" ht="15" customHeight="1">
      <c r="A223" s="7"/>
    </row>
    <row r="224" s="6" customFormat="1" ht="15" customHeight="1">
      <c r="A224" s="7"/>
    </row>
    <row r="225" s="6" customFormat="1" ht="15" customHeight="1">
      <c r="A225" s="7"/>
    </row>
    <row r="226" s="6" customFormat="1" ht="15" customHeight="1">
      <c r="A226" s="7"/>
    </row>
    <row r="227" spans="1:8" s="6" customFormat="1" ht="15" customHeight="1">
      <c r="A227" s="32" t="s">
        <v>112</v>
      </c>
      <c r="B227" s="7" t="s">
        <v>192</v>
      </c>
      <c r="F227" s="9"/>
      <c r="G227" s="9"/>
      <c r="H227" s="9"/>
    </row>
    <row r="228" s="6" customFormat="1" ht="15" customHeight="1"/>
    <row r="229" s="132" customFormat="1" ht="15" customHeight="1">
      <c r="A229" s="131"/>
    </row>
    <row r="230" s="43" customFormat="1" ht="15" customHeight="1"/>
    <row r="231" s="43" customFormat="1" ht="15" customHeight="1"/>
    <row r="232" s="43" customFormat="1" ht="15" customHeight="1"/>
    <row r="233" s="43" customFormat="1" ht="15" customHeight="1"/>
    <row r="234" s="43" customFormat="1" ht="15" customHeight="1"/>
    <row r="235" spans="1:8" s="6" customFormat="1" ht="15" customHeight="1">
      <c r="A235" s="32" t="s">
        <v>113</v>
      </c>
      <c r="B235" s="7" t="s">
        <v>193</v>
      </c>
      <c r="F235" s="9"/>
      <c r="G235" s="9"/>
      <c r="H235" s="9"/>
    </row>
    <row r="236" s="6" customFormat="1" ht="15" customHeight="1"/>
    <row r="237" s="132" customFormat="1" ht="15" customHeight="1">
      <c r="A237" s="131"/>
    </row>
    <row r="238" s="43" customFormat="1" ht="15" customHeight="1"/>
    <row r="239" s="43" customFormat="1" ht="15" customHeight="1"/>
    <row r="240" s="43" customFormat="1" ht="15" customHeight="1"/>
    <row r="241" s="43" customFormat="1" ht="15" customHeight="1"/>
    <row r="242" s="43" customFormat="1" ht="15" customHeight="1"/>
    <row r="243" s="43" customFormat="1" ht="15" customHeight="1"/>
    <row r="244" spans="1:2" s="6" customFormat="1" ht="15" customHeight="1">
      <c r="A244" s="32" t="s">
        <v>116</v>
      </c>
      <c r="B244" s="7" t="s">
        <v>197</v>
      </c>
    </row>
    <row r="245" s="6" customFormat="1" ht="15" customHeight="1"/>
    <row r="246" ht="15" customHeight="1">
      <c r="L246" s="2" t="s">
        <v>253</v>
      </c>
    </row>
    <row r="252" s="6" customFormat="1" ht="15" customHeight="1"/>
    <row r="253" s="6" customFormat="1" ht="15" customHeight="1"/>
    <row r="254" s="6" customFormat="1" ht="15" customHeight="1"/>
    <row r="255" spans="1:9" ht="16.5" customHeight="1">
      <c r="A255" s="1" t="s">
        <v>0</v>
      </c>
      <c r="I255" s="146"/>
    </row>
    <row r="256" ht="15" customHeight="1">
      <c r="A256" s="2" t="s">
        <v>1</v>
      </c>
    </row>
    <row r="257" ht="15" customHeight="1">
      <c r="A257" s="64" t="str">
        <f>A207</f>
        <v>Unaudited Results for the First Financial Quarter Ended 31 July 2007</v>
      </c>
    </row>
    <row r="259" s="6" customFormat="1" ht="15" customHeight="1">
      <c r="A259" s="7" t="str">
        <f>+A209</f>
        <v>NOTES TO THE QUARTERLY FINANCIAL STATEMENTS - CONT'D</v>
      </c>
    </row>
    <row r="261" spans="1:8" s="6" customFormat="1" ht="15" customHeight="1">
      <c r="A261" s="32" t="s">
        <v>117</v>
      </c>
      <c r="B261" s="7" t="s">
        <v>196</v>
      </c>
      <c r="F261" s="9"/>
      <c r="G261" s="9"/>
      <c r="H261" s="9"/>
    </row>
    <row r="262" s="6" customFormat="1" ht="15" customHeight="1"/>
    <row r="263" s="6" customFormat="1" ht="15" customHeight="1"/>
    <row r="264" s="6" customFormat="1" ht="15" customHeight="1"/>
    <row r="265" s="6" customFormat="1" ht="15" customHeight="1"/>
    <row r="266" s="6" customFormat="1" ht="15" customHeight="1"/>
    <row r="267" spans="1:9" s="6" customFormat="1" ht="15" customHeight="1">
      <c r="A267" s="32" t="s">
        <v>125</v>
      </c>
      <c r="B267" s="7" t="s">
        <v>195</v>
      </c>
      <c r="F267" s="9"/>
      <c r="G267" s="9"/>
      <c r="H267" s="9"/>
      <c r="I267" s="6" t="s">
        <v>253</v>
      </c>
    </row>
    <row r="268" spans="6:13" s="6" customFormat="1" ht="15" customHeight="1">
      <c r="F268" s="9"/>
      <c r="G268" s="9"/>
      <c r="H268" s="9"/>
      <c r="I268" s="9"/>
      <c r="J268" s="9"/>
      <c r="K268" s="9"/>
      <c r="L268" s="9"/>
      <c r="M268" s="9"/>
    </row>
    <row r="269" spans="1:13" s="26" customFormat="1" ht="15" customHeight="1">
      <c r="A269" s="30"/>
      <c r="B269" s="25"/>
      <c r="C269" s="27"/>
      <c r="D269" s="27"/>
      <c r="E269" s="27"/>
      <c r="F269" s="29"/>
      <c r="G269" s="29"/>
      <c r="H269" s="29"/>
      <c r="I269" s="29"/>
      <c r="J269" s="29"/>
      <c r="K269" s="29"/>
      <c r="L269" s="29"/>
      <c r="M269" s="29"/>
    </row>
    <row r="270" spans="6:13" s="6" customFormat="1" ht="15" customHeight="1">
      <c r="F270" s="9"/>
      <c r="G270" s="9"/>
      <c r="H270" s="9"/>
      <c r="I270" s="9"/>
      <c r="J270" s="9"/>
      <c r="K270" s="9"/>
      <c r="L270" s="9"/>
      <c r="M270" s="9"/>
    </row>
    <row r="271" spans="6:13" s="6" customFormat="1" ht="15" customHeight="1">
      <c r="F271" s="9"/>
      <c r="G271" s="9"/>
      <c r="H271" s="9"/>
      <c r="I271" s="9"/>
      <c r="J271" s="9"/>
      <c r="K271" s="9"/>
      <c r="L271" s="9"/>
      <c r="M271" s="9"/>
    </row>
    <row r="272" spans="6:13" s="6" customFormat="1" ht="15" customHeight="1">
      <c r="F272" s="9"/>
      <c r="G272" s="9"/>
      <c r="H272" s="9"/>
      <c r="I272" s="9"/>
      <c r="J272" s="9"/>
      <c r="K272" s="9"/>
      <c r="L272" s="9"/>
      <c r="M272" s="9"/>
    </row>
    <row r="273" spans="9:13" s="6" customFormat="1" ht="15" customHeight="1">
      <c r="I273" s="35" t="str">
        <f>I119</f>
        <v>Cummulative</v>
      </c>
      <c r="J273" s="9"/>
      <c r="K273" s="9"/>
      <c r="L273" s="9"/>
      <c r="M273" s="9"/>
    </row>
    <row r="274" spans="1:10" s="34" customFormat="1" ht="15" customHeight="1">
      <c r="A274" s="33"/>
      <c r="F274" s="35" t="str">
        <f>F120</f>
        <v>Current Quarter</v>
      </c>
      <c r="G274" s="97"/>
      <c r="H274" s="35"/>
      <c r="I274" s="35" t="str">
        <f>I120</f>
        <v>Three Months</v>
      </c>
      <c r="J274" s="97"/>
    </row>
    <row r="275" spans="6:10" s="6" customFormat="1" ht="15" customHeight="1">
      <c r="F275" s="35" t="str">
        <f>F121</f>
        <v>Ended </v>
      </c>
      <c r="G275" s="97"/>
      <c r="H275" s="35"/>
      <c r="I275" s="35" t="str">
        <f>I121</f>
        <v>Ended</v>
      </c>
      <c r="J275" s="97"/>
    </row>
    <row r="276" spans="6:10" s="6" customFormat="1" ht="15" customHeight="1">
      <c r="F276" s="107" t="str">
        <f>F122</f>
        <v>31 July 2007</v>
      </c>
      <c r="G276" s="35"/>
      <c r="H276" s="35"/>
      <c r="I276" s="107" t="str">
        <f>I122</f>
        <v>31 July 2007</v>
      </c>
      <c r="J276" s="35"/>
    </row>
    <row r="277" spans="6:10" s="6" customFormat="1" ht="14.25" customHeight="1">
      <c r="F277" s="35"/>
      <c r="G277" s="35"/>
      <c r="H277" s="35"/>
      <c r="I277" s="35"/>
      <c r="J277" s="35"/>
    </row>
    <row r="278" spans="2:10" s="6" customFormat="1" ht="15" customHeight="1">
      <c r="B278" s="125" t="s">
        <v>158</v>
      </c>
      <c r="F278" s="35"/>
      <c r="G278" s="35"/>
      <c r="H278" s="35"/>
      <c r="I278" s="35"/>
      <c r="J278" s="35"/>
    </row>
    <row r="279" spans="2:10" s="6" customFormat="1" ht="9.75" customHeight="1">
      <c r="B279" s="125"/>
      <c r="F279" s="35"/>
      <c r="G279" s="35"/>
      <c r="H279" s="35"/>
      <c r="I279" s="35"/>
      <c r="J279" s="35"/>
    </row>
    <row r="280" spans="2:13" s="6" customFormat="1" ht="15" customHeight="1">
      <c r="B280" s="6" t="s">
        <v>157</v>
      </c>
      <c r="F280" s="175">
        <f>'IS'!E25</f>
        <v>17095</v>
      </c>
      <c r="G280" s="175"/>
      <c r="H280" s="175"/>
      <c r="I280" s="175">
        <f>'IS'!I25</f>
        <v>17095</v>
      </c>
      <c r="J280" s="95"/>
      <c r="K280" s="9"/>
      <c r="L280" s="9"/>
      <c r="M280" s="9"/>
    </row>
    <row r="281" spans="6:13" s="6" customFormat="1" ht="7.5" customHeight="1">
      <c r="F281" s="47"/>
      <c r="G281" s="47"/>
      <c r="H281" s="47"/>
      <c r="I281" s="47"/>
      <c r="J281" s="9"/>
      <c r="K281" s="9"/>
      <c r="L281" s="9"/>
      <c r="M281" s="9"/>
    </row>
    <row r="282" spans="2:13" s="6" customFormat="1" ht="15" customHeight="1">
      <c r="B282" s="6" t="s">
        <v>159</v>
      </c>
      <c r="F282" s="47"/>
      <c r="G282" s="47"/>
      <c r="H282" s="47"/>
      <c r="I282" s="47"/>
      <c r="J282" s="9"/>
      <c r="K282" s="9"/>
      <c r="L282" s="9"/>
      <c r="M282" s="9"/>
    </row>
    <row r="283" spans="2:13" s="6" customFormat="1" ht="15" customHeight="1">
      <c r="B283" s="6" t="s">
        <v>203</v>
      </c>
      <c r="F283" s="175">
        <f>'BS'!E36</f>
        <v>134005</v>
      </c>
      <c r="G283" s="47"/>
      <c r="H283" s="47"/>
      <c r="I283" s="176">
        <f>F283</f>
        <v>134005</v>
      </c>
      <c r="J283" s="9"/>
      <c r="K283" s="9"/>
      <c r="L283" s="9"/>
      <c r="M283" s="9"/>
    </row>
    <row r="284" spans="6:13" s="6" customFormat="1" ht="7.5" customHeight="1">
      <c r="F284" s="175"/>
      <c r="G284" s="47"/>
      <c r="H284" s="47"/>
      <c r="I284" s="176"/>
      <c r="J284" s="9"/>
      <c r="K284" s="9"/>
      <c r="L284" s="9"/>
      <c r="M284" s="9"/>
    </row>
    <row r="285" spans="2:13" s="6" customFormat="1" ht="15" customHeight="1" thickBot="1">
      <c r="B285" s="36" t="s">
        <v>160</v>
      </c>
      <c r="C285" s="36"/>
      <c r="D285" s="36"/>
      <c r="E285" s="36"/>
      <c r="F285" s="221">
        <f>F280/F283*100</f>
        <v>12.756986679601507</v>
      </c>
      <c r="G285" s="106"/>
      <c r="H285" s="106"/>
      <c r="I285" s="221">
        <f>I280/I283*100</f>
        <v>12.756986679601507</v>
      </c>
      <c r="J285" s="9"/>
      <c r="K285" s="9"/>
      <c r="L285" s="9"/>
      <c r="M285" s="9"/>
    </row>
    <row r="286" s="6" customFormat="1" ht="15" customHeight="1"/>
    <row r="287" s="6" customFormat="1" ht="15" customHeight="1"/>
    <row r="288" spans="1:8" s="6" customFormat="1" ht="15" customHeight="1">
      <c r="A288" s="32" t="s">
        <v>126</v>
      </c>
      <c r="B288" s="7" t="s">
        <v>194</v>
      </c>
      <c r="F288" s="9"/>
      <c r="G288" s="9"/>
      <c r="H288" s="9"/>
    </row>
    <row r="289" spans="6:13" s="6" customFormat="1" ht="15" customHeight="1">
      <c r="F289" s="9"/>
      <c r="G289" s="9"/>
      <c r="H289" s="9"/>
      <c r="I289" s="9"/>
      <c r="J289" s="9"/>
      <c r="K289" s="9"/>
      <c r="L289" s="9"/>
      <c r="M289" s="9"/>
    </row>
    <row r="290" spans="1:13" s="26" customFormat="1" ht="15" customHeight="1">
      <c r="A290" s="30"/>
      <c r="B290" s="25"/>
      <c r="C290" s="27"/>
      <c r="D290" s="27"/>
      <c r="E290" s="27"/>
      <c r="F290" s="29"/>
      <c r="G290" s="29"/>
      <c r="H290" s="29"/>
      <c r="I290" s="29"/>
      <c r="J290" s="29"/>
      <c r="K290" s="29"/>
      <c r="L290" s="29"/>
      <c r="M290" s="29"/>
    </row>
    <row r="291" spans="6:13" s="6" customFormat="1" ht="15" customHeight="1">
      <c r="F291" s="9"/>
      <c r="G291" s="9"/>
      <c r="H291" s="9"/>
      <c r="I291" s="9"/>
      <c r="J291" s="9"/>
      <c r="K291" s="9"/>
      <c r="L291" s="9"/>
      <c r="M291" s="9"/>
    </row>
    <row r="294" spans="2:13" s="6" customFormat="1" ht="15" customHeight="1">
      <c r="B294" s="6" t="s">
        <v>129</v>
      </c>
      <c r="F294" s="9"/>
      <c r="G294" s="9"/>
      <c r="H294" s="9"/>
      <c r="I294" s="9"/>
      <c r="J294" s="9"/>
      <c r="K294" s="9"/>
      <c r="L294" s="9"/>
      <c r="M294" s="9"/>
    </row>
    <row r="295" spans="6:13" s="6" customFormat="1" ht="15" customHeight="1">
      <c r="F295" s="9"/>
      <c r="G295" s="9"/>
      <c r="H295" s="9"/>
      <c r="I295" s="9"/>
      <c r="J295" s="9"/>
      <c r="K295" s="9"/>
      <c r="L295" s="9"/>
      <c r="M295" s="9"/>
    </row>
    <row r="296" spans="6:13" s="6" customFormat="1" ht="15" customHeight="1">
      <c r="F296" s="9"/>
      <c r="G296" s="9"/>
      <c r="H296" s="9"/>
      <c r="I296" s="9"/>
      <c r="J296" s="9"/>
      <c r="K296" s="9"/>
      <c r="L296" s="9"/>
      <c r="M296" s="9"/>
    </row>
    <row r="297" spans="6:13" s="6" customFormat="1" ht="15" customHeight="1">
      <c r="F297" s="9"/>
      <c r="G297" s="9"/>
      <c r="H297" s="9"/>
      <c r="I297" s="9"/>
      <c r="J297" s="9"/>
      <c r="K297" s="9"/>
      <c r="L297" s="9"/>
      <c r="M297" s="9"/>
    </row>
    <row r="298" spans="2:13" s="6" customFormat="1" ht="15" customHeight="1">
      <c r="B298" s="7" t="s">
        <v>200</v>
      </c>
      <c r="F298" s="9"/>
      <c r="G298" s="9"/>
      <c r="H298" s="9"/>
      <c r="I298" s="9"/>
      <c r="J298" s="9"/>
      <c r="K298" s="9"/>
      <c r="L298" s="9"/>
      <c r="M298" s="9"/>
    </row>
    <row r="299" spans="2:13" s="6" customFormat="1" ht="15" customHeight="1">
      <c r="B299" s="6" t="s">
        <v>202</v>
      </c>
      <c r="F299" s="9"/>
      <c r="G299" s="9"/>
      <c r="H299" s="9"/>
      <c r="I299" s="9"/>
      <c r="J299" s="9"/>
      <c r="K299" s="9"/>
      <c r="L299" s="9"/>
      <c r="M299" s="9"/>
    </row>
    <row r="300" spans="2:13" s="6" customFormat="1" ht="15" customHeight="1">
      <c r="B300" s="6" t="s">
        <v>249</v>
      </c>
      <c r="F300" s="9"/>
      <c r="G300" s="9"/>
      <c r="H300" s="9"/>
      <c r="I300" s="9"/>
      <c r="J300" s="9"/>
      <c r="K300" s="9"/>
      <c r="L300" s="9"/>
      <c r="M300" s="9"/>
    </row>
    <row r="301" s="6" customFormat="1" ht="15" customHeight="1"/>
    <row r="302" s="6" customFormat="1" ht="15" customHeight="1"/>
    <row r="303" s="6" customFormat="1" ht="15" customHeight="1"/>
    <row r="304" s="6" customFormat="1" ht="15" customHeight="1"/>
    <row r="305" s="6" customFormat="1" ht="15" customHeight="1"/>
    <row r="306" spans="1:9" ht="16.5" customHeight="1" hidden="1">
      <c r="A306" s="1" t="s">
        <v>0</v>
      </c>
      <c r="I306" s="146"/>
    </row>
    <row r="307" ht="15" customHeight="1" hidden="1">
      <c r="A307" s="2" t="s">
        <v>1</v>
      </c>
    </row>
    <row r="308" ht="15" customHeight="1" hidden="1">
      <c r="A308" s="64" t="str">
        <f>+A257</f>
        <v>Unaudited Results for the First Financial Quarter Ended 31 July 2007</v>
      </c>
    </row>
    <row r="309" ht="15" customHeight="1" hidden="1"/>
    <row r="310" s="6" customFormat="1" ht="15" customHeight="1" hidden="1">
      <c r="A310" s="7" t="str">
        <f>+A259</f>
        <v>NOTES TO THE QUARTERLY FINANCIAL STATEMENTS - CONT'D</v>
      </c>
    </row>
    <row r="311" s="6" customFormat="1" ht="15" customHeight="1" hidden="1"/>
    <row r="317" spans="6:13" s="6" customFormat="1" ht="15" customHeight="1">
      <c r="F317" s="9"/>
      <c r="G317" s="9"/>
      <c r="H317" s="9"/>
      <c r="I317" s="9"/>
      <c r="J317" s="9"/>
      <c r="K317" s="9"/>
      <c r="L317" s="9"/>
      <c r="M317" s="9"/>
    </row>
    <row r="318" spans="6:13" s="6" customFormat="1" ht="15" customHeight="1">
      <c r="F318" s="9"/>
      <c r="G318" s="9"/>
      <c r="H318" s="9"/>
      <c r="I318" s="9"/>
      <c r="J318" s="9"/>
      <c r="K318" s="9"/>
      <c r="L318" s="9"/>
      <c r="M318" s="9"/>
    </row>
    <row r="319" spans="6:13" s="6" customFormat="1" ht="15" customHeight="1">
      <c r="F319" s="9" t="s">
        <v>13</v>
      </c>
      <c r="G319" s="9"/>
      <c r="H319" s="9"/>
      <c r="I319" s="9"/>
      <c r="J319" s="9"/>
      <c r="K319" s="9"/>
      <c r="L319" s="9"/>
      <c r="M319" s="9"/>
    </row>
    <row r="327" spans="6:13" ht="15" customHeight="1">
      <c r="F327" s="28"/>
      <c r="G327" s="28"/>
      <c r="H327" s="28"/>
      <c r="I327" s="28"/>
      <c r="J327" s="28"/>
      <c r="K327" s="28"/>
      <c r="L327" s="28"/>
      <c r="M327" s="28"/>
    </row>
    <row r="328" spans="6:13" ht="15" customHeight="1">
      <c r="F328" s="28"/>
      <c r="G328" s="28"/>
      <c r="H328" s="28"/>
      <c r="I328" s="28"/>
      <c r="J328" s="28"/>
      <c r="K328" s="28"/>
      <c r="L328" s="28"/>
      <c r="M328" s="28"/>
    </row>
    <row r="329" spans="6:13" ht="15" customHeight="1">
      <c r="F329" s="28"/>
      <c r="G329" s="28"/>
      <c r="H329" s="28"/>
      <c r="I329" s="28"/>
      <c r="J329" s="28"/>
      <c r="K329" s="28"/>
      <c r="L329" s="28"/>
      <c r="M329" s="28"/>
    </row>
    <row r="330" spans="6:13" ht="15" customHeight="1">
      <c r="F330" s="28"/>
      <c r="G330" s="28"/>
      <c r="H330" s="28"/>
      <c r="I330" s="28"/>
      <c r="J330" s="28"/>
      <c r="K330" s="28"/>
      <c r="L330" s="28"/>
      <c r="M330" s="28"/>
    </row>
    <row r="331" spans="6:13" ht="15" customHeight="1">
      <c r="F331" s="28"/>
      <c r="G331" s="28"/>
      <c r="H331" s="28"/>
      <c r="I331" s="28"/>
      <c r="J331" s="28"/>
      <c r="K331" s="28"/>
      <c r="L331" s="28"/>
      <c r="M331" s="28"/>
    </row>
    <row r="332" spans="6:13" ht="15" customHeight="1">
      <c r="F332" s="28"/>
      <c r="G332" s="28"/>
      <c r="H332" s="28"/>
      <c r="I332" s="28"/>
      <c r="J332" s="28"/>
      <c r="K332" s="28"/>
      <c r="L332" s="28"/>
      <c r="M332" s="28"/>
    </row>
    <row r="333" spans="6:13" ht="15" customHeight="1">
      <c r="F333" s="28"/>
      <c r="G333" s="28"/>
      <c r="H333" s="28"/>
      <c r="I333" s="28"/>
      <c r="J333" s="28"/>
      <c r="K333" s="28"/>
      <c r="L333" s="28"/>
      <c r="M333" s="28"/>
    </row>
    <row r="334" spans="6:13" ht="15" customHeight="1">
      <c r="F334" s="28"/>
      <c r="G334" s="28"/>
      <c r="H334" s="28"/>
      <c r="I334" s="28"/>
      <c r="J334" s="28"/>
      <c r="K334" s="28"/>
      <c r="L334" s="28"/>
      <c r="M334" s="28"/>
    </row>
    <row r="335" spans="6:13" ht="15" customHeight="1">
      <c r="F335" s="28"/>
      <c r="G335" s="28"/>
      <c r="H335" s="28"/>
      <c r="I335" s="28"/>
      <c r="J335" s="28"/>
      <c r="K335" s="28"/>
      <c r="L335" s="28"/>
      <c r="M335" s="28"/>
    </row>
    <row r="336" spans="6:13" ht="15" customHeight="1">
      <c r="F336" s="28"/>
      <c r="G336" s="28"/>
      <c r="H336" s="28"/>
      <c r="I336" s="28"/>
      <c r="J336" s="28"/>
      <c r="K336" s="28"/>
      <c r="L336" s="28"/>
      <c r="M336" s="28"/>
    </row>
    <row r="337" spans="6:13" ht="15" customHeight="1">
      <c r="F337" s="28"/>
      <c r="G337" s="28"/>
      <c r="H337" s="28"/>
      <c r="I337" s="28"/>
      <c r="J337" s="28"/>
      <c r="K337" s="28"/>
      <c r="L337" s="28"/>
      <c r="M337" s="28"/>
    </row>
    <row r="338" spans="6:13" ht="15" customHeight="1">
      <c r="F338" s="28"/>
      <c r="G338" s="28"/>
      <c r="H338" s="28"/>
      <c r="I338" s="28"/>
      <c r="J338" s="28"/>
      <c r="K338" s="28"/>
      <c r="L338" s="28"/>
      <c r="M338" s="28"/>
    </row>
    <row r="339" spans="6:13" ht="15" customHeight="1">
      <c r="F339" s="28"/>
      <c r="G339" s="28"/>
      <c r="H339" s="28"/>
      <c r="I339" s="28"/>
      <c r="J339" s="28"/>
      <c r="K339" s="28"/>
      <c r="L339" s="28"/>
      <c r="M339" s="28"/>
    </row>
    <row r="340" spans="6:13" ht="15" customHeight="1">
      <c r="F340" s="28"/>
      <c r="G340" s="28"/>
      <c r="H340" s="28"/>
      <c r="I340" s="28"/>
      <c r="J340" s="28"/>
      <c r="K340" s="28"/>
      <c r="L340" s="28"/>
      <c r="M340" s="28"/>
    </row>
    <row r="341" spans="6:13" ht="15" customHeight="1">
      <c r="F341" s="28"/>
      <c r="G341" s="28"/>
      <c r="H341" s="28"/>
      <c r="I341" s="28"/>
      <c r="J341" s="28"/>
      <c r="K341" s="28"/>
      <c r="L341" s="28"/>
      <c r="M341" s="28"/>
    </row>
    <row r="342" spans="6:13" ht="15" customHeight="1">
      <c r="F342" s="28"/>
      <c r="G342" s="28"/>
      <c r="H342" s="28"/>
      <c r="I342" s="28"/>
      <c r="J342" s="28"/>
      <c r="K342" s="28"/>
      <c r="L342" s="28"/>
      <c r="M342" s="28"/>
    </row>
    <row r="343" spans="6:13" ht="15" customHeight="1">
      <c r="F343" s="28"/>
      <c r="G343" s="28"/>
      <c r="H343" s="28"/>
      <c r="I343" s="28"/>
      <c r="J343" s="28"/>
      <c r="K343" s="28"/>
      <c r="L343" s="28"/>
      <c r="M343" s="28"/>
    </row>
    <row r="344" spans="6:13" ht="15" customHeight="1">
      <c r="F344" s="28"/>
      <c r="G344" s="28"/>
      <c r="H344" s="28"/>
      <c r="I344" s="28"/>
      <c r="J344" s="28"/>
      <c r="K344" s="28"/>
      <c r="L344" s="28"/>
      <c r="M344" s="28"/>
    </row>
    <row r="345" spans="6:13" ht="15" customHeight="1">
      <c r="F345" s="28"/>
      <c r="G345" s="28"/>
      <c r="H345" s="28"/>
      <c r="I345" s="28"/>
      <c r="J345" s="28"/>
      <c r="K345" s="28"/>
      <c r="L345" s="28"/>
      <c r="M345" s="28"/>
    </row>
    <row r="346" spans="6:13" ht="15" customHeight="1">
      <c r="F346" s="28"/>
      <c r="G346" s="28"/>
      <c r="H346" s="28"/>
      <c r="I346" s="28"/>
      <c r="J346" s="28"/>
      <c r="K346" s="28"/>
      <c r="L346" s="28"/>
      <c r="M346" s="28"/>
    </row>
    <row r="347" spans="6:13" ht="15" customHeight="1">
      <c r="F347" s="28"/>
      <c r="G347" s="28"/>
      <c r="H347" s="28"/>
      <c r="I347" s="28"/>
      <c r="J347" s="28"/>
      <c r="K347" s="28"/>
      <c r="L347" s="28"/>
      <c r="M347" s="28"/>
    </row>
    <row r="348" spans="6:13" ht="15" customHeight="1">
      <c r="F348" s="28"/>
      <c r="G348" s="28"/>
      <c r="H348" s="28"/>
      <c r="I348" s="28"/>
      <c r="J348" s="28"/>
      <c r="K348" s="28"/>
      <c r="L348" s="28"/>
      <c r="M348" s="28"/>
    </row>
    <row r="349" spans="6:13" ht="15" customHeight="1">
      <c r="F349" s="28"/>
      <c r="G349" s="28"/>
      <c r="H349" s="28"/>
      <c r="I349" s="28"/>
      <c r="J349" s="28"/>
      <c r="K349" s="28"/>
      <c r="L349" s="28"/>
      <c r="M349" s="28"/>
    </row>
    <row r="350" spans="6:13" ht="15" customHeight="1">
      <c r="F350" s="28"/>
      <c r="G350" s="28"/>
      <c r="H350" s="28"/>
      <c r="I350" s="28"/>
      <c r="J350" s="28"/>
      <c r="K350" s="28"/>
      <c r="L350" s="28"/>
      <c r="M350" s="28"/>
    </row>
    <row r="351" spans="6:13" ht="15" customHeight="1">
      <c r="F351" s="28"/>
      <c r="G351" s="28"/>
      <c r="H351" s="28"/>
      <c r="I351" s="28"/>
      <c r="J351" s="28"/>
      <c r="K351" s="28"/>
      <c r="L351" s="28"/>
      <c r="M351" s="28"/>
    </row>
    <row r="352" spans="6:13" ht="15" customHeight="1">
      <c r="F352" s="28"/>
      <c r="G352" s="28"/>
      <c r="H352" s="28"/>
      <c r="I352" s="28"/>
      <c r="J352" s="28"/>
      <c r="K352" s="28"/>
      <c r="L352" s="28"/>
      <c r="M352" s="28"/>
    </row>
    <row r="353" spans="6:13" ht="15" customHeight="1">
      <c r="F353" s="28"/>
      <c r="G353" s="28"/>
      <c r="H353" s="28"/>
      <c r="I353" s="28"/>
      <c r="J353" s="28"/>
      <c r="K353" s="28"/>
      <c r="L353" s="28"/>
      <c r="M353" s="28"/>
    </row>
    <row r="354" spans="6:13" ht="15" customHeight="1">
      <c r="F354" s="28"/>
      <c r="G354" s="28"/>
      <c r="H354" s="28"/>
      <c r="I354" s="28"/>
      <c r="J354" s="28"/>
      <c r="K354" s="28"/>
      <c r="L354" s="28"/>
      <c r="M354" s="28"/>
    </row>
    <row r="355" spans="6:13" ht="15" customHeight="1">
      <c r="F355" s="28"/>
      <c r="G355" s="28"/>
      <c r="H355" s="28"/>
      <c r="I355" s="28"/>
      <c r="J355" s="28"/>
      <c r="K355" s="28"/>
      <c r="L355" s="28"/>
      <c r="M355" s="28"/>
    </row>
    <row r="356" spans="6:13" ht="15" customHeight="1">
      <c r="F356" s="28"/>
      <c r="G356" s="28"/>
      <c r="H356" s="28"/>
      <c r="I356" s="28"/>
      <c r="J356" s="28"/>
      <c r="K356" s="28"/>
      <c r="L356" s="28"/>
      <c r="M356" s="28"/>
    </row>
    <row r="357" spans="6:13" ht="15" customHeight="1">
      <c r="F357" s="28"/>
      <c r="G357" s="28"/>
      <c r="H357" s="28"/>
      <c r="I357" s="28"/>
      <c r="J357" s="28"/>
      <c r="K357" s="28"/>
      <c r="L357" s="28"/>
      <c r="M357" s="28"/>
    </row>
    <row r="358" spans="6:13" ht="15" customHeight="1">
      <c r="F358" s="28"/>
      <c r="G358" s="28"/>
      <c r="H358" s="28"/>
      <c r="I358" s="28"/>
      <c r="J358" s="28"/>
      <c r="K358" s="28"/>
      <c r="L358" s="28"/>
      <c r="M358" s="28"/>
    </row>
    <row r="359" spans="6:13" ht="15" customHeight="1">
      <c r="F359" s="28"/>
      <c r="G359" s="28"/>
      <c r="H359" s="28"/>
      <c r="I359" s="28"/>
      <c r="J359" s="28"/>
      <c r="K359" s="28"/>
      <c r="L359" s="28"/>
      <c r="M359" s="28"/>
    </row>
    <row r="360" spans="6:13" ht="15" customHeight="1">
      <c r="F360" s="28"/>
      <c r="G360" s="28"/>
      <c r="H360" s="28"/>
      <c r="I360" s="28"/>
      <c r="J360" s="28"/>
      <c r="K360" s="28"/>
      <c r="L360" s="28"/>
      <c r="M360" s="28"/>
    </row>
    <row r="361" spans="6:13" ht="15" customHeight="1">
      <c r="F361" s="28"/>
      <c r="G361" s="28"/>
      <c r="H361" s="28"/>
      <c r="I361" s="28"/>
      <c r="J361" s="28"/>
      <c r="K361" s="28"/>
      <c r="L361" s="28"/>
      <c r="M361" s="28"/>
    </row>
    <row r="362" spans="6:13" ht="15" customHeight="1">
      <c r="F362" s="28"/>
      <c r="G362" s="28"/>
      <c r="H362" s="28"/>
      <c r="I362" s="28"/>
      <c r="J362" s="28"/>
      <c r="K362" s="28"/>
      <c r="L362" s="28"/>
      <c r="M362" s="28"/>
    </row>
    <row r="363" spans="6:13" ht="15" customHeight="1">
      <c r="F363" s="28"/>
      <c r="G363" s="28"/>
      <c r="H363" s="28"/>
      <c r="I363" s="28"/>
      <c r="J363" s="28"/>
      <c r="K363" s="28"/>
      <c r="L363" s="28"/>
      <c r="M363" s="28"/>
    </row>
    <row r="364" spans="6:13" ht="15" customHeight="1">
      <c r="F364" s="28"/>
      <c r="G364" s="28"/>
      <c r="H364" s="28"/>
      <c r="I364" s="28"/>
      <c r="J364" s="28"/>
      <c r="K364" s="28"/>
      <c r="L364" s="28"/>
      <c r="M364" s="28"/>
    </row>
    <row r="365" spans="6:13" ht="15" customHeight="1">
      <c r="F365" s="28"/>
      <c r="G365" s="28"/>
      <c r="H365" s="28"/>
      <c r="I365" s="28"/>
      <c r="J365" s="28"/>
      <c r="K365" s="28"/>
      <c r="L365" s="28"/>
      <c r="M365" s="28"/>
    </row>
    <row r="366" spans="6:13" ht="15" customHeight="1">
      <c r="F366" s="28"/>
      <c r="G366" s="28"/>
      <c r="H366" s="28"/>
      <c r="I366" s="28"/>
      <c r="J366" s="28"/>
      <c r="K366" s="28"/>
      <c r="L366" s="28"/>
      <c r="M366" s="28"/>
    </row>
    <row r="367" spans="6:13" ht="15" customHeight="1">
      <c r="F367" s="28"/>
      <c r="G367" s="28"/>
      <c r="H367" s="28"/>
      <c r="I367" s="28"/>
      <c r="J367" s="28"/>
      <c r="K367" s="28"/>
      <c r="L367" s="28"/>
      <c r="M367" s="28"/>
    </row>
    <row r="368" spans="6:13" ht="15" customHeight="1">
      <c r="F368" s="28"/>
      <c r="G368" s="28"/>
      <c r="H368" s="28"/>
      <c r="I368" s="28"/>
      <c r="J368" s="28"/>
      <c r="K368" s="28"/>
      <c r="L368" s="28"/>
      <c r="M368" s="28"/>
    </row>
    <row r="369" spans="6:13" ht="15" customHeight="1">
      <c r="F369" s="28"/>
      <c r="G369" s="28"/>
      <c r="H369" s="28"/>
      <c r="I369" s="28"/>
      <c r="J369" s="28"/>
      <c r="K369" s="28"/>
      <c r="L369" s="28"/>
      <c r="M369" s="28"/>
    </row>
    <row r="370" spans="6:13" ht="15" customHeight="1">
      <c r="F370" s="28"/>
      <c r="G370" s="28"/>
      <c r="H370" s="28"/>
      <c r="I370" s="28"/>
      <c r="J370" s="28"/>
      <c r="K370" s="28"/>
      <c r="L370" s="28"/>
      <c r="M370" s="28"/>
    </row>
    <row r="371" spans="6:13" ht="15" customHeight="1">
      <c r="F371" s="28"/>
      <c r="G371" s="28"/>
      <c r="H371" s="28"/>
      <c r="I371" s="28"/>
      <c r="J371" s="28"/>
      <c r="K371" s="28"/>
      <c r="L371" s="28"/>
      <c r="M371" s="28"/>
    </row>
    <row r="372" spans="6:13" ht="15" customHeight="1">
      <c r="F372" s="28"/>
      <c r="G372" s="28"/>
      <c r="H372" s="28"/>
      <c r="I372" s="28"/>
      <c r="J372" s="28"/>
      <c r="K372" s="28"/>
      <c r="L372" s="28"/>
      <c r="M372" s="28"/>
    </row>
    <row r="373" spans="6:13" ht="15" customHeight="1">
      <c r="F373" s="28"/>
      <c r="G373" s="28"/>
      <c r="H373" s="28"/>
      <c r="I373" s="28"/>
      <c r="J373" s="28"/>
      <c r="K373" s="28"/>
      <c r="L373" s="28"/>
      <c r="M373" s="28"/>
    </row>
    <row r="374" spans="6:13" ht="15" customHeight="1">
      <c r="F374" s="28"/>
      <c r="G374" s="28"/>
      <c r="H374" s="28"/>
      <c r="I374" s="28"/>
      <c r="J374" s="28"/>
      <c r="K374" s="28"/>
      <c r="L374" s="28"/>
      <c r="M374" s="28"/>
    </row>
    <row r="375" spans="6:13" ht="15" customHeight="1">
      <c r="F375" s="28"/>
      <c r="G375" s="28"/>
      <c r="H375" s="28"/>
      <c r="I375" s="28"/>
      <c r="J375" s="28"/>
      <c r="K375" s="28"/>
      <c r="L375" s="28"/>
      <c r="M375" s="28"/>
    </row>
  </sheetData>
  <mergeCells count="1">
    <mergeCell ref="F91:I91"/>
  </mergeCells>
  <printOptions/>
  <pageMargins left="0.75" right="0.49" top="0.68" bottom="0.83" header="0.5" footer="0.5"/>
  <pageSetup firstPageNumber="7" useFirstPageNumber="1" horizontalDpi="600" verticalDpi="600" orientation="portrait" paperSize="9" r:id="rId2"/>
  <headerFooter alignWithMargins="0">
    <oddFooter>&amp;C&amp;P</oddFooter>
  </headerFooter>
  <rowBreaks count="1" manualBreakCount="1">
    <brk id="5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Microsoft Office 2003</cp:lastModifiedBy>
  <cp:lastPrinted>2007-09-11T00:34:21Z</cp:lastPrinted>
  <dcterms:created xsi:type="dcterms:W3CDTF">2006-07-27T15:29:02Z</dcterms:created>
  <dcterms:modified xsi:type="dcterms:W3CDTF">2007-09-11T00:55:29Z</dcterms:modified>
  <cp:category/>
  <cp:version/>
  <cp:contentType/>
  <cp:contentStatus/>
</cp:coreProperties>
</file>